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6" yWindow="36" windowWidth="22896" windowHeight="9528"/>
  </bookViews>
  <sheets>
    <sheet name="Документ (11)" sheetId="1" r:id="rId1"/>
  </sheets>
  <definedNames>
    <definedName name="_xlnm.Print_Titles" localSheetId="0">'Документ (11)'!$8:$9</definedName>
  </definedNames>
  <calcPr calcId="144525"/>
</workbook>
</file>

<file path=xl/calcChain.xml><?xml version="1.0" encoding="utf-8"?>
<calcChain xmlns="http://schemas.openxmlformats.org/spreadsheetml/2006/main">
  <c r="AA17" i="1" l="1"/>
  <c r="Z17" i="1"/>
  <c r="Y17" i="1"/>
  <c r="X17" i="1"/>
  <c r="W17" i="1"/>
  <c r="V17" i="1"/>
  <c r="U17" i="1"/>
  <c r="T17" i="1"/>
  <c r="S17" i="1"/>
  <c r="R17" i="1"/>
  <c r="P17" i="1"/>
  <c r="AF37" i="1" l="1"/>
  <c r="AM36" i="1"/>
  <c r="AF36" i="1"/>
  <c r="AM35" i="1"/>
  <c r="AF35" i="1"/>
  <c r="AL34" i="1"/>
  <c r="AL33" i="1" s="1"/>
  <c r="AK34" i="1"/>
  <c r="AK33" i="1" s="1"/>
  <c r="AA34" i="1"/>
  <c r="AA33" i="1" s="1"/>
  <c r="Z34" i="1"/>
  <c r="Z33" i="1" s="1"/>
  <c r="Y34" i="1"/>
  <c r="Y33" i="1" s="1"/>
  <c r="X34" i="1"/>
  <c r="W34" i="1"/>
  <c r="V34" i="1"/>
  <c r="V33" i="1" s="1"/>
  <c r="U34" i="1"/>
  <c r="U33" i="1" s="1"/>
  <c r="T34" i="1"/>
  <c r="S34" i="1"/>
  <c r="S33" i="1" s="1"/>
  <c r="R34" i="1"/>
  <c r="R33" i="1" s="1"/>
  <c r="Q34" i="1"/>
  <c r="Q33" i="1" s="1"/>
  <c r="P34" i="1"/>
  <c r="X33" i="1"/>
  <c r="W33" i="1"/>
  <c r="T33" i="1"/>
  <c r="P33" i="1"/>
  <c r="AM32" i="1"/>
  <c r="AF32" i="1"/>
  <c r="AF31" i="1"/>
  <c r="AL30" i="1"/>
  <c r="AK30" i="1"/>
  <c r="AA30" i="1"/>
  <c r="Z30" i="1"/>
  <c r="Y30" i="1"/>
  <c r="X30" i="1"/>
  <c r="W30" i="1"/>
  <c r="V30" i="1"/>
  <c r="U30" i="1"/>
  <c r="T30" i="1"/>
  <c r="S30" i="1"/>
  <c r="R30" i="1"/>
  <c r="AF30" i="1" s="1"/>
  <c r="Q30" i="1"/>
  <c r="P30" i="1"/>
  <c r="AM29" i="1"/>
  <c r="AF28" i="1"/>
  <c r="AL27" i="1"/>
  <c r="AK27" i="1"/>
  <c r="AA27" i="1"/>
  <c r="Z27" i="1"/>
  <c r="Y27" i="1"/>
  <c r="X27" i="1"/>
  <c r="W27" i="1"/>
  <c r="V27" i="1"/>
  <c r="U27" i="1"/>
  <c r="T27" i="1"/>
  <c r="S27" i="1"/>
  <c r="R27" i="1"/>
  <c r="Q27" i="1"/>
  <c r="P27" i="1"/>
  <c r="AM26" i="1"/>
  <c r="AF26" i="1"/>
  <c r="AL25" i="1"/>
  <c r="AK25" i="1"/>
  <c r="AF25" i="1"/>
  <c r="AA25" i="1"/>
  <c r="Z25" i="1"/>
  <c r="Y25" i="1"/>
  <c r="X25" i="1"/>
  <c r="W25" i="1"/>
  <c r="V25" i="1"/>
  <c r="U25" i="1"/>
  <c r="T25" i="1"/>
  <c r="S25" i="1"/>
  <c r="R25" i="1"/>
  <c r="Q25" i="1"/>
  <c r="P25" i="1"/>
  <c r="AM25" i="1" s="1"/>
  <c r="AM24" i="1"/>
  <c r="AF24" i="1"/>
  <c r="AL23" i="1"/>
  <c r="AK23" i="1"/>
  <c r="AA23" i="1"/>
  <c r="Z23" i="1"/>
  <c r="Y23" i="1"/>
  <c r="X23" i="1"/>
  <c r="W23" i="1"/>
  <c r="V23" i="1"/>
  <c r="U23" i="1"/>
  <c r="T23" i="1"/>
  <c r="S23" i="1"/>
  <c r="R23" i="1"/>
  <c r="Q23" i="1"/>
  <c r="P23" i="1"/>
  <c r="AM22" i="1"/>
  <c r="AF22" i="1"/>
  <c r="AM21" i="1"/>
  <c r="AF21" i="1"/>
  <c r="AL20" i="1"/>
  <c r="AL17" i="1" s="1"/>
  <c r="AK20" i="1"/>
  <c r="AK17" i="1" s="1"/>
  <c r="AA20" i="1"/>
  <c r="Z20" i="1"/>
  <c r="Y20" i="1"/>
  <c r="X20" i="1"/>
  <c r="W20" i="1"/>
  <c r="V20" i="1"/>
  <c r="U20" i="1"/>
  <c r="T20" i="1"/>
  <c r="S20" i="1"/>
  <c r="R20" i="1"/>
  <c r="Q20" i="1"/>
  <c r="Q17" i="1" s="1"/>
  <c r="P20" i="1"/>
  <c r="AF19" i="1"/>
  <c r="AM18" i="1"/>
  <c r="AF18" i="1"/>
  <c r="AM16" i="1"/>
  <c r="AF16" i="1"/>
  <c r="AM15" i="1"/>
  <c r="AF15" i="1"/>
  <c r="AL14" i="1"/>
  <c r="AK14" i="1"/>
  <c r="AA14" i="1"/>
  <c r="AF14" i="1" s="1"/>
  <c r="Z14" i="1"/>
  <c r="Y14" i="1"/>
  <c r="X14" i="1"/>
  <c r="W14" i="1"/>
  <c r="V14" i="1"/>
  <c r="U14" i="1"/>
  <c r="T14" i="1"/>
  <c r="S14" i="1"/>
  <c r="R14" i="1"/>
  <c r="Q14" i="1"/>
  <c r="P14" i="1"/>
  <c r="AM13" i="1"/>
  <c r="AF13" i="1"/>
  <c r="AL12" i="1"/>
  <c r="AK12" i="1"/>
  <c r="AA12" i="1"/>
  <c r="Z12" i="1"/>
  <c r="Y12" i="1"/>
  <c r="X12" i="1"/>
  <c r="W12" i="1"/>
  <c r="V12" i="1"/>
  <c r="U12" i="1"/>
  <c r="T12" i="1"/>
  <c r="S12" i="1"/>
  <c r="R12" i="1"/>
  <c r="Q12" i="1"/>
  <c r="P12" i="1"/>
  <c r="AF12" i="1" l="1"/>
  <c r="AM14" i="1"/>
  <c r="AM34" i="1"/>
  <c r="V11" i="1"/>
  <c r="V10" i="1" s="1"/>
  <c r="Z11" i="1"/>
  <c r="Z10" i="1" s="1"/>
  <c r="AM30" i="1"/>
  <c r="X11" i="1"/>
  <c r="X10" i="1" s="1"/>
  <c r="AM23" i="1"/>
  <c r="AM33" i="1"/>
  <c r="AF34" i="1"/>
  <c r="AK11" i="1"/>
  <c r="AK10" i="1" s="1"/>
  <c r="AF23" i="1"/>
  <c r="AM27" i="1"/>
  <c r="T11" i="1"/>
  <c r="T10" i="1" s="1"/>
  <c r="S11" i="1"/>
  <c r="S10" i="1" s="1"/>
  <c r="W11" i="1"/>
  <c r="W10" i="1" s="1"/>
  <c r="AA11" i="1"/>
  <c r="AA10" i="1" s="1"/>
  <c r="Q11" i="1"/>
  <c r="Q10" i="1" s="1"/>
  <c r="U11" i="1"/>
  <c r="U10" i="1" s="1"/>
  <c r="Y11" i="1"/>
  <c r="Y10" i="1" s="1"/>
  <c r="AF27" i="1"/>
  <c r="AF33" i="1"/>
  <c r="AM12" i="1"/>
  <c r="AF20" i="1"/>
  <c r="AM17" i="1"/>
  <c r="AL11" i="1"/>
  <c r="AF17" i="1"/>
  <c r="R11" i="1"/>
  <c r="R10" i="1" s="1"/>
  <c r="AM20" i="1"/>
  <c r="P11" i="1"/>
  <c r="P10" i="1" s="1"/>
  <c r="AF10" i="1" l="1"/>
  <c r="AF11" i="1"/>
  <c r="AL10" i="1"/>
  <c r="AM10" i="1" s="1"/>
  <c r="AM11" i="1"/>
</calcChain>
</file>

<file path=xl/sharedStrings.xml><?xml version="1.0" encoding="utf-8"?>
<sst xmlns="http://schemas.openxmlformats.org/spreadsheetml/2006/main" count="131" uniqueCount="73">
  <si>
    <t>Ожидаемое исполнение бюджета МО СП "Деревня Рыляки" на 2017 год в разрезе доходных источников, прогноз на 2018 год</t>
  </si>
  <si>
    <t>Единица измерения: руб.</t>
  </si>
  <si>
    <t/>
  </si>
  <si>
    <t>Наименование показателя</t>
  </si>
  <si>
    <t>Код</t>
  </si>
  <si>
    <t>Документ</t>
  </si>
  <si>
    <t>Плательщик</t>
  </si>
  <si>
    <t>Утвержденный план на 2017 год</t>
  </si>
  <si>
    <t>Уточненный план на 2017 год</t>
  </si>
  <si>
    <t>Исполнение за 10 месяцев 2017 года</t>
  </si>
  <si>
    <t>Исполнение за отчетный период</t>
  </si>
  <si>
    <t>% исполнения</t>
  </si>
  <si>
    <t>Расхождение за отчетный период</t>
  </si>
  <si>
    <t>Расхождение кассового плана</t>
  </si>
  <si>
    <t>Ожидаемое исполнение в 2017 году</t>
  </si>
  <si>
    <t>Прогноз бюджета на 2018 год</t>
  </si>
  <si>
    <t>Рост 2018 года к 2017 года %</t>
  </si>
  <si>
    <t>00000000000000000000</t>
  </si>
  <si>
    <t>Бюджет: СП "Деревня Рыляки"</t>
  </si>
  <si>
    <t>00010000000000000000</t>
  </si>
  <si>
    <t xml:space="preserve">        НАЛОГОВЫЕ И НЕНАЛОГОВЫЕ ДОХОДЫ</t>
  </si>
  <si>
    <t>00010100000000000000</t>
  </si>
  <si>
    <t xml:space="preserve">          НАЛОГИ НА ПРИБЫЛЬ, ДОХОДЫ</t>
  </si>
  <si>
    <t>00010102000000000000</t>
  </si>
  <si>
    <t xml:space="preserve">            Налог на доходы физических лиц</t>
  </si>
  <si>
    <t>00010500000000000000</t>
  </si>
  <si>
    <t xml:space="preserve">          НАЛОГИ НА СОВОКУПНЫЙ ДОХОД</t>
  </si>
  <si>
    <t>00010501000000000000</t>
  </si>
  <si>
    <t xml:space="preserve">            Налог, взимаемый в связи с применением упрощенной системы налогообложения</t>
  </si>
  <si>
    <t>00010503000000000000</t>
  </si>
  <si>
    <t xml:space="preserve">            Единый сельскохозяйственный налог</t>
  </si>
  <si>
    <t>00010600000000000000</t>
  </si>
  <si>
    <t xml:space="preserve">          НАЛОГИ НА ИМУЩЕСТВО</t>
  </si>
  <si>
    <t>18210601030101000110</t>
  </si>
  <si>
    <t xml:space="preserve">              Налог на имущество физических лиц, взимаемый по ставкам, применяемым  к объектам налогооблажения, расположенным в границах поселений</t>
  </si>
  <si>
    <t>18210601030102100110</t>
  </si>
  <si>
    <t xml:space="preserve">            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</si>
  <si>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00010606000000000000</t>
  </si>
  <si>
    <t xml:space="preserve">            Земельный налог</t>
  </si>
  <si>
    <t>18210606033101000110</t>
  </si>
  <si>
    <t xml:space="preserve">              Земельный налог с организаций, обладающих земельным участком, расположенным в границах сельских поселений</t>
  </si>
  <si>
    <t>18210606043101000110</t>
  </si>
  <si>
    <t xml:space="preserve">              Земельный налог с физических, обладающих земельным участком, расположенным в границах сельских поселений</t>
  </si>
  <si>
    <t>00010800000000000000</t>
  </si>
  <si>
    <t xml:space="preserve">          ГОСУДАРСТВЕННАЯ ПОШЛИНА</t>
  </si>
  <si>
    <t>00310804020011000110</t>
  </si>
  <si>
    <t xml:space="preserve">            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</si>
  <si>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00011100000000000000</t>
  </si>
  <si>
    <t xml:space="preserve">          ДОХОДЫ ОТ ИСПОЛЬЗОВАНИЯ ИМУЩЕСТВА, НАХОДЯЩЕГОСЯ В ГОСУДАРСТВЕННОЙ И МУНИЦИПАЛЬНОЙ СОБСТВЕННОСТИ</t>
  </si>
  <si>
    <t>00311105035100000120</t>
  </si>
  <si>
    <t xml:space="preserve">              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</si>
  <si>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00011600000000000000</t>
  </si>
  <si>
    <t xml:space="preserve">          ШТРАФЫ, САНКЦИИ, ВОЗМЕЩЕНИЕ УЩЕРБА</t>
  </si>
  <si>
    <t>75611651040020000140</t>
  </si>
  <si>
    <t xml:space="preserve">              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</si>
  <si>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00011690000000000000</t>
  </si>
  <si>
    <t xml:space="preserve">            Прочие поступления от денежных взысканий (штрафов) и иных сумм в возмещение ущерба</t>
  </si>
  <si>
    <t>00011700000000000000</t>
  </si>
  <si>
    <t xml:space="preserve">          ПРОЧИЕ НЕНАЛОГОВЫЕ ДОХОДЫ</t>
  </si>
  <si>
    <t>00011705000000000000</t>
  </si>
  <si>
    <t xml:space="preserve">            Прочие неналоговые доходы</t>
  </si>
  <si>
    <t>00011714000000000000</t>
  </si>
  <si>
    <t xml:space="preserve">            Средства самообложения граждан</t>
  </si>
  <si>
    <t>00020000000000000000</t>
  </si>
  <si>
    <t xml:space="preserve">        БЕЗВОЗМЕЗДНЫЕ ПОСТУПЛЕНИЯ</t>
  </si>
  <si>
    <t>00020200000000000000</t>
  </si>
  <si>
    <t xml:space="preserve">          БЕЗВОЗМЕЗДНЫЕ ПОСТУПЛЕНИЯ ОТ ДРУГИХ БЮДЖЕТОВ БЮДЖЕТНОЙ СИСТЕМЫ РОССИЙСКОЙ ФЕДЕРАЦИИ</t>
  </si>
  <si>
    <t>00020215000000000000</t>
  </si>
  <si>
    <t xml:space="preserve">            Дотации на выравнивание бюджетной обеспеченности</t>
  </si>
  <si>
    <t>00020235000000000000</t>
  </si>
  <si>
    <t xml:space="preserve">            Субвенции бюджетам бюджетной системы Российской Федерации</t>
  </si>
  <si>
    <t>00020240000000000000</t>
  </si>
  <si>
    <t xml:space="preserve">            Иные межбюджетные трансферты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</si>
</sst>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</font>
    <font>
      <sz val="10"/>
      <color rgb="FF000000"/>
      <name val="Arial Cyr"/>
      <family val="2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rgb="FF000000"/>
      <name val="Arial Cyr"/>
      <family val="2"/>
    </font>
    <font>
      <b/>
      <sz val="11"/>
      <name val="Calibri"/>
      <family val="2"/>
    </font>
    <font>
      <sz val="11"/>
      <name val="Calibri"/>
      <family val="2"/>
      <scheme val="minor"/>
    </font>
    <font>
      <b/>
      <sz val="12"/>
      <color rgb="FF000000"/>
      <name val="Arial Cyr"/>
      <family val="2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theme="0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</fills>
  <borders count="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30">
    <xf numFmtId="0" fontId="0" fillId="0" borderId="0"/>
    <xf numFmtId="0" fontId="1" fillId="0" borderId="0">
      <alignment horizontal="left" wrapText="1"/>
    </xf>
    <xf numFmtId="0" fontId="1" fillId="0" borderId="0">
      <alignment horizontal="right"/>
    </xf>
    <xf numFmtId="0" fontId="1" fillId="0" borderId="2">
      <alignment horizontal="center" vertical="center" wrapText="1"/>
    </xf>
    <xf numFmtId="49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5" fillId="2" borderId="2">
      <alignment horizontal="right" vertical="top" shrinkToFit="1"/>
    </xf>
    <xf numFmtId="10" fontId="5" fillId="2" borderId="2">
      <alignment horizontal="center" vertical="top" shrinkToFit="1"/>
    </xf>
    <xf numFmtId="0" fontId="1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1" fillId="4" borderId="0"/>
    <xf numFmtId="0" fontId="8" fillId="0" borderId="0">
      <alignment horizontal="center" wrapText="1"/>
    </xf>
    <xf numFmtId="0" fontId="8" fillId="0" borderId="0">
      <alignment horizontal="center"/>
    </xf>
    <xf numFmtId="0" fontId="1" fillId="4" borderId="1"/>
    <xf numFmtId="0" fontId="1" fillId="4" borderId="7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8"/>
    <xf numFmtId="49" fontId="5" fillId="0" borderId="2">
      <alignment horizontal="left" vertical="top" shrinkToFit="1"/>
    </xf>
    <xf numFmtId="4" fontId="5" fillId="5" borderId="2">
      <alignment horizontal="right" vertical="top" shrinkToFit="1"/>
    </xf>
    <xf numFmtId="10" fontId="5" fillId="5" borderId="2">
      <alignment horizontal="center" vertical="top" shrinkToFit="1"/>
    </xf>
    <xf numFmtId="0" fontId="1" fillId="4" borderId="1">
      <alignment horizontal="left"/>
    </xf>
    <xf numFmtId="0" fontId="1" fillId="4" borderId="7">
      <alignment horizontal="left"/>
    </xf>
    <xf numFmtId="0" fontId="1" fillId="4" borderId="8">
      <alignment horizontal="left"/>
    </xf>
    <xf numFmtId="0" fontId="1" fillId="4" borderId="0">
      <alignment horizontal="left"/>
    </xf>
  </cellStyleXfs>
  <cellXfs count="41">
    <xf numFmtId="0" fontId="0" fillId="0" borderId="0" xfId="0"/>
    <xf numFmtId="0" fontId="0" fillId="0" borderId="0" xfId="0" applyProtection="1">
      <protection locked="0"/>
    </xf>
    <xf numFmtId="0" fontId="3" fillId="0" borderId="2" xfId="3" applyNumberFormat="1" applyFont="1" applyProtection="1">
      <alignment horizontal="center" vertical="center" wrapText="1"/>
    </xf>
    <xf numFmtId="49" fontId="4" fillId="0" borderId="2" xfId="4" applyNumberFormat="1" applyFont="1" applyProtection="1">
      <alignment horizontal="center" vertical="top" shrinkToFit="1"/>
    </xf>
    <xf numFmtId="0" fontId="4" fillId="0" borderId="2" xfId="5" applyNumberFormat="1" applyFont="1" applyProtection="1">
      <alignment horizontal="left" vertical="top" wrapText="1"/>
    </xf>
    <xf numFmtId="0" fontId="4" fillId="0" borderId="2" xfId="6" applyNumberFormat="1" applyFont="1" applyProtection="1">
      <alignment horizontal="center" vertical="top" wrapText="1"/>
    </xf>
    <xf numFmtId="4" fontId="4" fillId="2" borderId="2" xfId="7" applyNumberFormat="1" applyFont="1" applyProtection="1">
      <alignment horizontal="right" vertical="top" shrinkToFit="1"/>
    </xf>
    <xf numFmtId="4" fontId="4" fillId="3" borderId="2" xfId="7" applyNumberFormat="1" applyFont="1" applyFill="1" applyProtection="1">
      <alignment horizontal="right" vertical="top" shrinkToFit="1"/>
    </xf>
    <xf numFmtId="10" fontId="4" fillId="3" borderId="2" xfId="8" applyNumberFormat="1" applyFont="1" applyFill="1" applyProtection="1">
      <alignment horizontal="center" vertical="top" shrinkToFit="1"/>
    </xf>
    <xf numFmtId="4" fontId="4" fillId="3" borderId="2" xfId="8" applyNumberFormat="1" applyFont="1" applyFill="1" applyProtection="1">
      <alignment horizontal="center" vertical="top" shrinkToFit="1"/>
    </xf>
    <xf numFmtId="0" fontId="6" fillId="0" borderId="0" xfId="0" applyFont="1" applyProtection="1">
      <protection locked="0"/>
    </xf>
    <xf numFmtId="49" fontId="3" fillId="0" borderId="2" xfId="4" applyNumberFormat="1" applyFont="1" applyProtection="1">
      <alignment horizontal="center" vertical="top" shrinkToFit="1"/>
    </xf>
    <xf numFmtId="0" fontId="3" fillId="0" borderId="2" xfId="5" applyNumberFormat="1" applyFont="1" applyProtection="1">
      <alignment horizontal="left" vertical="top" wrapText="1"/>
    </xf>
    <xf numFmtId="0" fontId="3" fillId="0" borderId="2" xfId="6" applyNumberFormat="1" applyFont="1" applyProtection="1">
      <alignment horizontal="center" vertical="top" wrapText="1"/>
    </xf>
    <xf numFmtId="4" fontId="3" fillId="2" borderId="2" xfId="7" applyNumberFormat="1" applyFont="1" applyProtection="1">
      <alignment horizontal="right" vertical="top" shrinkToFit="1"/>
    </xf>
    <xf numFmtId="4" fontId="3" fillId="3" borderId="2" xfId="7" applyNumberFormat="1" applyFont="1" applyFill="1" applyProtection="1">
      <alignment horizontal="right" vertical="top" shrinkToFit="1"/>
    </xf>
    <xf numFmtId="10" fontId="3" fillId="3" borderId="2" xfId="8" applyNumberFormat="1" applyFont="1" applyFill="1" applyProtection="1">
      <alignment horizontal="center" vertical="top" shrinkToFit="1"/>
    </xf>
    <xf numFmtId="4" fontId="3" fillId="3" borderId="2" xfId="8" applyNumberFormat="1" applyFont="1" applyFill="1" applyProtection="1">
      <alignment horizontal="center" vertical="top" shrinkToFit="1"/>
    </xf>
    <xf numFmtId="0" fontId="0" fillId="0" borderId="0" xfId="0" applyFont="1" applyProtection="1">
      <protection locked="0"/>
    </xf>
    <xf numFmtId="0" fontId="1" fillId="0" borderId="0" xfId="9" applyNumberFormat="1" applyProtection="1"/>
    <xf numFmtId="4" fontId="1" fillId="0" borderId="0" xfId="9" applyNumberFormat="1" applyProtection="1"/>
    <xf numFmtId="0" fontId="1" fillId="0" borderId="0" xfId="1" applyNumberFormat="1" applyProtection="1">
      <alignment horizontal="left" wrapText="1"/>
    </xf>
    <xf numFmtId="4" fontId="1" fillId="0" borderId="0" xfId="1" applyNumberFormat="1" applyProtection="1">
      <alignment horizontal="left" wrapText="1"/>
    </xf>
    <xf numFmtId="4" fontId="0" fillId="0" borderId="0" xfId="0" applyNumberFormat="1" applyProtection="1">
      <protection locked="0"/>
    </xf>
    <xf numFmtId="0" fontId="1" fillId="0" borderId="0" xfId="1" applyNumberFormat="1" applyProtection="1">
      <alignment horizontal="left" wrapText="1"/>
    </xf>
    <xf numFmtId="0" fontId="1" fillId="0" borderId="0" xfId="1">
      <alignment horizontal="left" wrapText="1"/>
    </xf>
    <xf numFmtId="0" fontId="4" fillId="0" borderId="3" xfId="3" applyFont="1" applyBorder="1" applyAlignment="1">
      <alignment horizontal="center" vertical="center" wrapText="1"/>
    </xf>
    <xf numFmtId="0" fontId="4" fillId="0" borderId="5" xfId="3" applyFont="1" applyBorder="1" applyAlignment="1">
      <alignment horizontal="center" vertical="center" wrapText="1"/>
    </xf>
    <xf numFmtId="0" fontId="3" fillId="0" borderId="2" xfId="3" applyNumberFormat="1" applyFont="1" applyProtection="1">
      <alignment horizontal="center" vertical="center" wrapText="1"/>
    </xf>
    <xf numFmtId="0" fontId="3" fillId="0" borderId="2" xfId="3" applyFont="1">
      <alignment horizontal="center" vertical="center" wrapText="1"/>
    </xf>
    <xf numFmtId="0" fontId="4" fillId="0" borderId="2" xfId="3" applyNumberFormat="1" applyFont="1" applyProtection="1">
      <alignment horizontal="center" vertical="center" wrapText="1"/>
    </xf>
    <xf numFmtId="0" fontId="4" fillId="0" borderId="2" xfId="3" applyFont="1">
      <alignment horizontal="center" vertical="center" wrapText="1"/>
    </xf>
    <xf numFmtId="4" fontId="4" fillId="0" borderId="4" xfId="3" applyNumberFormat="1" applyFont="1" applyBorder="1" applyAlignment="1">
      <alignment horizontal="center" vertical="center" wrapText="1"/>
    </xf>
    <xf numFmtId="4" fontId="4" fillId="0" borderId="6" xfId="3" applyNumberFormat="1" applyFont="1" applyBorder="1" applyAlignment="1">
      <alignment horizontal="center" vertical="center" wrapText="1"/>
    </xf>
    <xf numFmtId="0" fontId="4" fillId="0" borderId="4" xfId="3" applyFont="1" applyBorder="1" applyAlignment="1">
      <alignment horizontal="center" vertical="center" wrapText="1"/>
    </xf>
    <xf numFmtId="0" fontId="4" fillId="0" borderId="6" xfId="3" applyFont="1" applyBorder="1" applyAlignment="1">
      <alignment horizontal="center" vertical="center" wrapText="1"/>
    </xf>
    <xf numFmtId="0" fontId="4" fillId="0" borderId="4" xfId="3" applyNumberFormat="1" applyFont="1" applyBorder="1" applyAlignment="1" applyProtection="1">
      <alignment horizontal="center" vertical="center" wrapText="1"/>
    </xf>
    <xf numFmtId="0" fontId="4" fillId="0" borderId="6" xfId="3" applyNumberFormat="1" applyFont="1" applyBorder="1" applyAlignment="1" applyProtection="1">
      <alignment horizontal="center" vertical="center" wrapText="1"/>
    </xf>
    <xf numFmtId="0" fontId="2" fillId="0" borderId="0" xfId="1" applyNumberFormat="1" applyFont="1" applyAlignment="1" applyProtection="1">
      <alignment horizontal="center" vertical="center" wrapText="1"/>
    </xf>
    <xf numFmtId="0" fontId="3" fillId="0" borderId="0" xfId="1" applyNumberFormat="1" applyFont="1" applyAlignment="1" applyProtection="1">
      <alignment horizontal="center" vertical="center" wrapText="1"/>
    </xf>
    <xf numFmtId="0" fontId="3" fillId="0" borderId="1" xfId="2" applyNumberFormat="1" applyFont="1" applyBorder="1" applyAlignment="1" applyProtection="1">
      <alignment horizontal="right"/>
    </xf>
  </cellXfs>
  <cellStyles count="30">
    <cellStyle name="br" xfId="10"/>
    <cellStyle name="col" xfId="11"/>
    <cellStyle name="style0" xfId="12"/>
    <cellStyle name="td" xfId="13"/>
    <cellStyle name="tr" xfId="14"/>
    <cellStyle name="xl21" xfId="15"/>
    <cellStyle name="xl22" xfId="1"/>
    <cellStyle name="xl23" xfId="16"/>
    <cellStyle name="xl24" xfId="17"/>
    <cellStyle name="xl25" xfId="2"/>
    <cellStyle name="xl26" xfId="18"/>
    <cellStyle name="xl27" xfId="3"/>
    <cellStyle name="xl28" xfId="19"/>
    <cellStyle name="xl29" xfId="4"/>
    <cellStyle name="xl30" xfId="6"/>
    <cellStyle name="xl31" xfId="20"/>
    <cellStyle name="xl32" xfId="21"/>
    <cellStyle name="xl33" xfId="22"/>
    <cellStyle name="xl34" xfId="23"/>
    <cellStyle name="xl35" xfId="24"/>
    <cellStyle name="xl36" xfId="25"/>
    <cellStyle name="xl37" xfId="9"/>
    <cellStyle name="xl38" xfId="26"/>
    <cellStyle name="xl39" xfId="5"/>
    <cellStyle name="xl40" xfId="7"/>
    <cellStyle name="xl41" xfId="8"/>
    <cellStyle name="xl42" xfId="27"/>
    <cellStyle name="xl43" xfId="28"/>
    <cellStyle name="xl44" xfId="29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AM39"/>
  <sheetViews>
    <sheetView showGridLines="0" showZeros="0" tabSelected="1" topLeftCell="B1" zoomScale="90" zoomScaleNormal="90" workbookViewId="0">
      <pane ySplit="9" topLeftCell="A29" activePane="bottomLeft" state="frozen"/>
      <selection pane="bottomLeft" activeCell="P40" sqref="P40"/>
    </sheetView>
  </sheetViews>
  <sheetFormatPr defaultRowHeight="14.4" outlineLevelRow="4" x14ac:dyDescent="0.3"/>
  <cols>
    <col min="1" max="1" width="8.88671875" style="1" hidden="1" customWidth="1"/>
    <col min="2" max="2" width="46.44140625" style="1" customWidth="1"/>
    <col min="3" max="3" width="21.109375" style="1" customWidth="1"/>
    <col min="4" max="15" width="8.88671875" style="1" hidden="1" customWidth="1"/>
    <col min="16" max="16" width="15.33203125" style="1" customWidth="1"/>
    <col min="17" max="17" width="8.88671875" style="1" hidden="1" customWidth="1"/>
    <col min="18" max="18" width="15.33203125" style="1" customWidth="1"/>
    <col min="19" max="26" width="8.88671875" style="1" hidden="1" customWidth="1"/>
    <col min="27" max="27" width="15.33203125" style="1" customWidth="1"/>
    <col min="28" max="31" width="8.88671875" style="1" hidden="1" customWidth="1"/>
    <col min="32" max="32" width="15.33203125" style="1" customWidth="1"/>
    <col min="33" max="36" width="8.88671875" style="1" hidden="1" customWidth="1"/>
    <col min="37" max="37" width="12.21875" style="23" customWidth="1"/>
    <col min="38" max="38" width="11.44140625" style="23" customWidth="1"/>
    <col min="39" max="39" width="11.21875" style="1" customWidth="1"/>
    <col min="40" max="16384" width="8.88671875" style="1"/>
  </cols>
  <sheetData>
    <row r="1" spans="1:39" ht="14.55" customHeight="1" x14ac:dyDescent="0.3">
      <c r="A1" s="38" t="s">
        <v>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9"/>
      <c r="AJ1" s="39"/>
      <c r="AK1" s="39"/>
      <c r="AL1" s="39"/>
      <c r="AM1" s="39"/>
    </row>
    <row r="2" spans="1:39" ht="14.55" customHeight="1" x14ac:dyDescent="0.3">
      <c r="A2" s="39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</row>
    <row r="3" spans="1:39" ht="14.4" customHeight="1" x14ac:dyDescent="0.3">
      <c r="A3" s="39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  <c r="AH3" s="39"/>
      <c r="AI3" s="39"/>
      <c r="AJ3" s="39"/>
      <c r="AK3" s="39"/>
      <c r="AL3" s="39"/>
      <c r="AM3" s="39"/>
    </row>
    <row r="4" spans="1:39" ht="14.4" customHeight="1" x14ac:dyDescent="0.3">
      <c r="A4" s="39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  <c r="AM4" s="39"/>
    </row>
    <row r="5" spans="1:39" ht="15.75" customHeight="1" x14ac:dyDescent="0.3">
      <c r="A5" s="39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</row>
    <row r="6" spans="1:39" ht="15.75" customHeight="1" x14ac:dyDescent="0.3">
      <c r="A6" s="39"/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/>
      <c r="AM6" s="39"/>
    </row>
    <row r="7" spans="1:39" ht="12.75" customHeight="1" x14ac:dyDescent="0.3">
      <c r="A7" s="40" t="s">
        <v>1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</row>
    <row r="8" spans="1:39" ht="30" customHeight="1" x14ac:dyDescent="0.3">
      <c r="A8" s="28" t="s">
        <v>2</v>
      </c>
      <c r="B8" s="30" t="s">
        <v>3</v>
      </c>
      <c r="C8" s="30" t="s">
        <v>4</v>
      </c>
      <c r="D8" s="28" t="s">
        <v>2</v>
      </c>
      <c r="E8" s="28" t="s">
        <v>2</v>
      </c>
      <c r="F8" s="28" t="s">
        <v>5</v>
      </c>
      <c r="G8" s="29"/>
      <c r="H8" s="29"/>
      <c r="I8" s="28" t="s">
        <v>6</v>
      </c>
      <c r="J8" s="29"/>
      <c r="K8" s="29"/>
      <c r="L8" s="28" t="s">
        <v>2</v>
      </c>
      <c r="M8" s="28" t="s">
        <v>2</v>
      </c>
      <c r="N8" s="28" t="s">
        <v>2</v>
      </c>
      <c r="O8" s="28" t="s">
        <v>2</v>
      </c>
      <c r="P8" s="30" t="s">
        <v>7</v>
      </c>
      <c r="Q8" s="28" t="s">
        <v>2</v>
      </c>
      <c r="R8" s="30" t="s">
        <v>8</v>
      </c>
      <c r="S8" s="28" t="s">
        <v>2</v>
      </c>
      <c r="T8" s="28" t="s">
        <v>2</v>
      </c>
      <c r="U8" s="28" t="s">
        <v>2</v>
      </c>
      <c r="V8" s="28" t="s">
        <v>2</v>
      </c>
      <c r="W8" s="28" t="s">
        <v>2</v>
      </c>
      <c r="X8" s="28" t="s">
        <v>2</v>
      </c>
      <c r="Y8" s="26" t="s">
        <v>9</v>
      </c>
      <c r="Z8" s="26" t="s">
        <v>9</v>
      </c>
      <c r="AA8" s="26" t="s">
        <v>9</v>
      </c>
      <c r="AB8" s="28" t="s">
        <v>10</v>
      </c>
      <c r="AC8" s="29"/>
      <c r="AD8" s="29"/>
      <c r="AE8" s="2" t="s">
        <v>2</v>
      </c>
      <c r="AF8" s="36" t="s">
        <v>11</v>
      </c>
      <c r="AG8" s="28" t="s">
        <v>12</v>
      </c>
      <c r="AH8" s="29"/>
      <c r="AI8" s="28" t="s">
        <v>13</v>
      </c>
      <c r="AJ8" s="29"/>
      <c r="AK8" s="32" t="s">
        <v>14</v>
      </c>
      <c r="AL8" s="32" t="s">
        <v>15</v>
      </c>
      <c r="AM8" s="34" t="s">
        <v>16</v>
      </c>
    </row>
    <row r="9" spans="1:39" ht="14.4" customHeight="1" x14ac:dyDescent="0.3">
      <c r="A9" s="29"/>
      <c r="B9" s="31"/>
      <c r="C9" s="31"/>
      <c r="D9" s="29"/>
      <c r="E9" s="29"/>
      <c r="F9" s="2" t="s">
        <v>2</v>
      </c>
      <c r="G9" s="2" t="s">
        <v>2</v>
      </c>
      <c r="H9" s="2" t="s">
        <v>2</v>
      </c>
      <c r="I9" s="2" t="s">
        <v>2</v>
      </c>
      <c r="J9" s="2" t="s">
        <v>2</v>
      </c>
      <c r="K9" s="2" t="s">
        <v>2</v>
      </c>
      <c r="L9" s="29"/>
      <c r="M9" s="29"/>
      <c r="N9" s="29"/>
      <c r="O9" s="29"/>
      <c r="P9" s="31"/>
      <c r="Q9" s="29"/>
      <c r="R9" s="31"/>
      <c r="S9" s="29"/>
      <c r="T9" s="29"/>
      <c r="U9" s="29"/>
      <c r="V9" s="29"/>
      <c r="W9" s="29"/>
      <c r="X9" s="29"/>
      <c r="Y9" s="27"/>
      <c r="Z9" s="27"/>
      <c r="AA9" s="27"/>
      <c r="AB9" s="2" t="s">
        <v>2</v>
      </c>
      <c r="AC9" s="2" t="s">
        <v>2</v>
      </c>
      <c r="AD9" s="2" t="s">
        <v>2</v>
      </c>
      <c r="AE9" s="2"/>
      <c r="AF9" s="37"/>
      <c r="AG9" s="2" t="s">
        <v>2</v>
      </c>
      <c r="AH9" s="2" t="s">
        <v>2</v>
      </c>
      <c r="AI9" s="2" t="s">
        <v>2</v>
      </c>
      <c r="AJ9" s="2" t="s">
        <v>2</v>
      </c>
      <c r="AK9" s="33"/>
      <c r="AL9" s="33"/>
      <c r="AM9" s="35"/>
    </row>
    <row r="10" spans="1:39" s="10" customFormat="1" ht="30" customHeight="1" x14ac:dyDescent="0.3">
      <c r="A10" s="3" t="s">
        <v>17</v>
      </c>
      <c r="B10" s="4" t="s">
        <v>18</v>
      </c>
      <c r="C10" s="3" t="s">
        <v>17</v>
      </c>
      <c r="D10" s="3"/>
      <c r="E10" s="3"/>
      <c r="F10" s="5"/>
      <c r="G10" s="3"/>
      <c r="H10" s="3"/>
      <c r="I10" s="3"/>
      <c r="J10" s="3"/>
      <c r="K10" s="3"/>
      <c r="L10" s="3"/>
      <c r="M10" s="3"/>
      <c r="N10" s="3"/>
      <c r="O10" s="6">
        <v>0</v>
      </c>
      <c r="P10" s="7">
        <f t="shared" ref="P10:AA10" si="0">SUM(P11+P33)</f>
        <v>1718846.2</v>
      </c>
      <c r="Q10" s="7" t="e">
        <f t="shared" si="0"/>
        <v>#REF!</v>
      </c>
      <c r="R10" s="7">
        <f t="shared" si="0"/>
        <v>2076756.2</v>
      </c>
      <c r="S10" s="7">
        <f t="shared" si="0"/>
        <v>2071745.5999999999</v>
      </c>
      <c r="T10" s="7">
        <f t="shared" si="0"/>
        <v>2071745.5999999999</v>
      </c>
      <c r="U10" s="7">
        <f t="shared" si="0"/>
        <v>0</v>
      </c>
      <c r="V10" s="7">
        <f t="shared" si="0"/>
        <v>0</v>
      </c>
      <c r="W10" s="7">
        <f t="shared" si="0"/>
        <v>0</v>
      </c>
      <c r="X10" s="7">
        <f t="shared" si="0"/>
        <v>0</v>
      </c>
      <c r="Y10" s="7">
        <f t="shared" si="0"/>
        <v>0</v>
      </c>
      <c r="Z10" s="7">
        <f t="shared" si="0"/>
        <v>1210380.6800000002</v>
      </c>
      <c r="AA10" s="7">
        <f t="shared" si="0"/>
        <v>1215391.28</v>
      </c>
      <c r="AB10" s="7"/>
      <c r="AC10" s="7"/>
      <c r="AD10" s="7"/>
      <c r="AE10" s="7"/>
      <c r="AF10" s="8">
        <f>(AA10/R10)*100%</f>
        <v>0.58523541665603307</v>
      </c>
      <c r="AG10" s="7">
        <v>861364.92</v>
      </c>
      <c r="AH10" s="8">
        <v>0.58523541665603307</v>
      </c>
      <c r="AI10" s="7">
        <v>0</v>
      </c>
      <c r="AJ10" s="8"/>
      <c r="AK10" s="9">
        <f>SUM(AK11+AK33)</f>
        <v>1797469.25</v>
      </c>
      <c r="AL10" s="9">
        <f>SUM(AL11+AL33)</f>
        <v>1843429</v>
      </c>
      <c r="AM10" s="8">
        <f>(AL10/P10)*100%</f>
        <v>1.0724804813833839</v>
      </c>
    </row>
    <row r="11" spans="1:39" s="10" customFormat="1" ht="30" customHeight="1" outlineLevel="1" x14ac:dyDescent="0.3">
      <c r="A11" s="3" t="s">
        <v>19</v>
      </c>
      <c r="B11" s="4" t="s">
        <v>20</v>
      </c>
      <c r="C11" s="3" t="s">
        <v>19</v>
      </c>
      <c r="D11" s="3"/>
      <c r="E11" s="3"/>
      <c r="F11" s="5"/>
      <c r="G11" s="3"/>
      <c r="H11" s="3"/>
      <c r="I11" s="3"/>
      <c r="J11" s="3"/>
      <c r="K11" s="3"/>
      <c r="L11" s="3"/>
      <c r="M11" s="3"/>
      <c r="N11" s="3"/>
      <c r="O11" s="6">
        <v>0</v>
      </c>
      <c r="P11" s="7">
        <f t="shared" ref="P11:AA11" si="1">SUM(P12+P14+P17+P23+P25+P27+P30)</f>
        <v>769262.2</v>
      </c>
      <c r="Q11" s="7" t="e">
        <f t="shared" si="1"/>
        <v>#REF!</v>
      </c>
      <c r="R11" s="7">
        <f t="shared" si="1"/>
        <v>1041862.2</v>
      </c>
      <c r="S11" s="7">
        <f t="shared" si="1"/>
        <v>1036851.5999999999</v>
      </c>
      <c r="T11" s="7">
        <f t="shared" si="1"/>
        <v>1036851.5999999999</v>
      </c>
      <c r="U11" s="7">
        <f t="shared" si="1"/>
        <v>0</v>
      </c>
      <c r="V11" s="7">
        <f t="shared" si="1"/>
        <v>0</v>
      </c>
      <c r="W11" s="7">
        <f t="shared" si="1"/>
        <v>0</v>
      </c>
      <c r="X11" s="7">
        <f t="shared" si="1"/>
        <v>0</v>
      </c>
      <c r="Y11" s="7">
        <f t="shared" si="1"/>
        <v>0</v>
      </c>
      <c r="Z11" s="7">
        <f t="shared" si="1"/>
        <v>421742.68000000005</v>
      </c>
      <c r="AA11" s="7">
        <f t="shared" si="1"/>
        <v>426753.28000000003</v>
      </c>
      <c r="AB11" s="7"/>
      <c r="AC11" s="7"/>
      <c r="AD11" s="7"/>
      <c r="AE11" s="7"/>
      <c r="AF11" s="8">
        <f t="shared" ref="AF11:AF37" si="2">(AA11/R11)*100%</f>
        <v>0.40960626078957474</v>
      </c>
      <c r="AG11" s="7">
        <v>615108.92000000004</v>
      </c>
      <c r="AH11" s="8">
        <v>0.40960626078957468</v>
      </c>
      <c r="AI11" s="7">
        <v>0</v>
      </c>
      <c r="AJ11" s="8"/>
      <c r="AK11" s="9">
        <f>SUM(AK12+AK14+AK17+AK23+AK25+AK27+AK30)</f>
        <v>762575.25</v>
      </c>
      <c r="AL11" s="9">
        <f>SUM(AL12+AL14+AL17+AL23+AL25+AL27+AL30)</f>
        <v>760511</v>
      </c>
      <c r="AM11" s="8">
        <f t="shared" ref="AM11:AM36" si="3">(AL11/P11)*100%</f>
        <v>0.98862390482724882</v>
      </c>
    </row>
    <row r="12" spans="1:39" s="10" customFormat="1" ht="30" customHeight="1" outlineLevel="2" x14ac:dyDescent="0.3">
      <c r="A12" s="3" t="s">
        <v>21</v>
      </c>
      <c r="B12" s="4" t="s">
        <v>22</v>
      </c>
      <c r="C12" s="3" t="s">
        <v>21</v>
      </c>
      <c r="D12" s="3"/>
      <c r="E12" s="3"/>
      <c r="F12" s="5"/>
      <c r="G12" s="3"/>
      <c r="H12" s="3"/>
      <c r="I12" s="3"/>
      <c r="J12" s="3"/>
      <c r="K12" s="3"/>
      <c r="L12" s="3"/>
      <c r="M12" s="3"/>
      <c r="N12" s="3"/>
      <c r="O12" s="6">
        <v>0</v>
      </c>
      <c r="P12" s="7">
        <f>SUM(P13)</f>
        <v>21262.2</v>
      </c>
      <c r="Q12" s="7">
        <f t="shared" ref="Q12:AA12" si="4">SUM(Q13)</f>
        <v>0</v>
      </c>
      <c r="R12" s="7">
        <f t="shared" si="4"/>
        <v>21262.2</v>
      </c>
      <c r="S12" s="7">
        <f t="shared" si="4"/>
        <v>21262.2</v>
      </c>
      <c r="T12" s="7">
        <f t="shared" si="4"/>
        <v>21262.2</v>
      </c>
      <c r="U12" s="7">
        <f t="shared" si="4"/>
        <v>0</v>
      </c>
      <c r="V12" s="7">
        <f t="shared" si="4"/>
        <v>0</v>
      </c>
      <c r="W12" s="7">
        <f t="shared" si="4"/>
        <v>0</v>
      </c>
      <c r="X12" s="7">
        <f t="shared" si="4"/>
        <v>0</v>
      </c>
      <c r="Y12" s="7">
        <f t="shared" si="4"/>
        <v>0</v>
      </c>
      <c r="Z12" s="7">
        <f t="shared" si="4"/>
        <v>9572.02</v>
      </c>
      <c r="AA12" s="7">
        <f t="shared" si="4"/>
        <v>9572.02</v>
      </c>
      <c r="AB12" s="7"/>
      <c r="AC12" s="7"/>
      <c r="AD12" s="7"/>
      <c r="AE12" s="7"/>
      <c r="AF12" s="8">
        <f t="shared" si="2"/>
        <v>0.45018953824157426</v>
      </c>
      <c r="AG12" s="7">
        <v>11690.18</v>
      </c>
      <c r="AH12" s="8">
        <v>0.45018953824157426</v>
      </c>
      <c r="AI12" s="7">
        <v>0</v>
      </c>
      <c r="AJ12" s="8"/>
      <c r="AK12" s="9">
        <f t="shared" ref="AK12:AL12" si="5">SUM(AK13)</f>
        <v>11486</v>
      </c>
      <c r="AL12" s="9">
        <f t="shared" si="5"/>
        <v>19211</v>
      </c>
      <c r="AM12" s="8">
        <f t="shared" si="3"/>
        <v>0.90352832726622834</v>
      </c>
    </row>
    <row r="13" spans="1:39" s="18" customFormat="1" ht="30" customHeight="1" outlineLevel="3" x14ac:dyDescent="0.3">
      <c r="A13" s="11" t="s">
        <v>23</v>
      </c>
      <c r="B13" s="12" t="s">
        <v>24</v>
      </c>
      <c r="C13" s="11" t="s">
        <v>23</v>
      </c>
      <c r="D13" s="11"/>
      <c r="E13" s="11"/>
      <c r="F13" s="13"/>
      <c r="G13" s="11"/>
      <c r="H13" s="11"/>
      <c r="I13" s="11"/>
      <c r="J13" s="11"/>
      <c r="K13" s="11"/>
      <c r="L13" s="11"/>
      <c r="M13" s="11"/>
      <c r="N13" s="11"/>
      <c r="O13" s="14">
        <v>0</v>
      </c>
      <c r="P13" s="15">
        <v>21262.2</v>
      </c>
      <c r="Q13" s="15">
        <v>0</v>
      </c>
      <c r="R13" s="15">
        <v>21262.2</v>
      </c>
      <c r="S13" s="15">
        <v>21262.2</v>
      </c>
      <c r="T13" s="15">
        <v>21262.2</v>
      </c>
      <c r="U13" s="15">
        <v>0</v>
      </c>
      <c r="V13" s="15">
        <v>0</v>
      </c>
      <c r="W13" s="15">
        <v>0</v>
      </c>
      <c r="X13" s="15">
        <v>0</v>
      </c>
      <c r="Y13" s="15">
        <v>0</v>
      </c>
      <c r="Z13" s="15">
        <v>9572.02</v>
      </c>
      <c r="AA13" s="15">
        <v>9572.02</v>
      </c>
      <c r="AB13" s="15">
        <v>0</v>
      </c>
      <c r="AC13" s="15">
        <v>9572.02</v>
      </c>
      <c r="AD13" s="15">
        <v>9572.02</v>
      </c>
      <c r="AE13" s="15">
        <v>9572.02</v>
      </c>
      <c r="AF13" s="16">
        <f t="shared" si="2"/>
        <v>0.45018953824157426</v>
      </c>
      <c r="AG13" s="15">
        <v>11690.18</v>
      </c>
      <c r="AH13" s="16">
        <v>0.45018953824157426</v>
      </c>
      <c r="AI13" s="15">
        <v>0</v>
      </c>
      <c r="AJ13" s="16"/>
      <c r="AK13" s="17">
        <v>11486</v>
      </c>
      <c r="AL13" s="17">
        <v>19211</v>
      </c>
      <c r="AM13" s="16">
        <f t="shared" si="3"/>
        <v>0.90352832726622834</v>
      </c>
    </row>
    <row r="14" spans="1:39" s="10" customFormat="1" ht="30" customHeight="1" outlineLevel="2" x14ac:dyDescent="0.3">
      <c r="A14" s="3" t="s">
        <v>25</v>
      </c>
      <c r="B14" s="4" t="s">
        <v>26</v>
      </c>
      <c r="C14" s="3" t="s">
        <v>25</v>
      </c>
      <c r="D14" s="3"/>
      <c r="E14" s="3"/>
      <c r="F14" s="5"/>
      <c r="G14" s="3"/>
      <c r="H14" s="3"/>
      <c r="I14" s="3"/>
      <c r="J14" s="3"/>
      <c r="K14" s="3"/>
      <c r="L14" s="3"/>
      <c r="M14" s="3"/>
      <c r="N14" s="3"/>
      <c r="O14" s="6">
        <v>0</v>
      </c>
      <c r="P14" s="7">
        <f>SUM(P15+P16)</f>
        <v>10200</v>
      </c>
      <c r="Q14" s="7">
        <f t="shared" ref="Q14:AA14" si="6">SUM(Q15+Q16)</f>
        <v>89.25</v>
      </c>
      <c r="R14" s="7">
        <f t="shared" si="6"/>
        <v>10289.25</v>
      </c>
      <c r="S14" s="7">
        <f t="shared" si="6"/>
        <v>10289.25</v>
      </c>
      <c r="T14" s="7">
        <f t="shared" si="6"/>
        <v>10289.25</v>
      </c>
      <c r="U14" s="7">
        <f t="shared" si="6"/>
        <v>0</v>
      </c>
      <c r="V14" s="7">
        <f t="shared" si="6"/>
        <v>0</v>
      </c>
      <c r="W14" s="7">
        <f t="shared" si="6"/>
        <v>0</v>
      </c>
      <c r="X14" s="7">
        <f t="shared" si="6"/>
        <v>0</v>
      </c>
      <c r="Y14" s="7">
        <f t="shared" si="6"/>
        <v>0</v>
      </c>
      <c r="Z14" s="7">
        <f t="shared" si="6"/>
        <v>10289.25</v>
      </c>
      <c r="AA14" s="7">
        <f t="shared" si="6"/>
        <v>10289.25</v>
      </c>
      <c r="AB14" s="7"/>
      <c r="AC14" s="7"/>
      <c r="AD14" s="7"/>
      <c r="AE14" s="7"/>
      <c r="AF14" s="8">
        <f t="shared" si="2"/>
        <v>1</v>
      </c>
      <c r="AG14" s="7">
        <v>0</v>
      </c>
      <c r="AH14" s="8">
        <v>1</v>
      </c>
      <c r="AI14" s="7">
        <v>0</v>
      </c>
      <c r="AJ14" s="8"/>
      <c r="AK14" s="9">
        <f t="shared" ref="AK14:AL14" si="7">SUM(AK15+AK16)</f>
        <v>10289.25</v>
      </c>
      <c r="AL14" s="9">
        <f t="shared" si="7"/>
        <v>12000</v>
      </c>
      <c r="AM14" s="8">
        <f t="shared" si="3"/>
        <v>1.1764705882352942</v>
      </c>
    </row>
    <row r="15" spans="1:39" s="18" customFormat="1" ht="30" customHeight="1" outlineLevel="3" x14ac:dyDescent="0.3">
      <c r="A15" s="11" t="s">
        <v>27</v>
      </c>
      <c r="B15" s="12" t="s">
        <v>28</v>
      </c>
      <c r="C15" s="11" t="s">
        <v>27</v>
      </c>
      <c r="D15" s="11"/>
      <c r="E15" s="11"/>
      <c r="F15" s="13"/>
      <c r="G15" s="11"/>
      <c r="H15" s="11"/>
      <c r="I15" s="11"/>
      <c r="J15" s="11"/>
      <c r="K15" s="11"/>
      <c r="L15" s="11"/>
      <c r="M15" s="11"/>
      <c r="N15" s="11"/>
      <c r="O15" s="14">
        <v>0</v>
      </c>
      <c r="P15" s="15">
        <v>9900</v>
      </c>
      <c r="Q15" s="15">
        <v>-5661.15</v>
      </c>
      <c r="R15" s="15">
        <v>4238.8500000000004</v>
      </c>
      <c r="S15" s="15">
        <v>4238.8500000000004</v>
      </c>
      <c r="T15" s="15">
        <v>4238.8500000000004</v>
      </c>
      <c r="U15" s="15">
        <v>0</v>
      </c>
      <c r="V15" s="15">
        <v>0</v>
      </c>
      <c r="W15" s="15">
        <v>0</v>
      </c>
      <c r="X15" s="15">
        <v>0</v>
      </c>
      <c r="Y15" s="15">
        <v>0</v>
      </c>
      <c r="Z15" s="15">
        <v>4238.8500000000004</v>
      </c>
      <c r="AA15" s="15">
        <v>4238.8500000000004</v>
      </c>
      <c r="AB15" s="15">
        <v>0</v>
      </c>
      <c r="AC15" s="15">
        <v>4238.8500000000004</v>
      </c>
      <c r="AD15" s="15">
        <v>4238.8500000000004</v>
      </c>
      <c r="AE15" s="15">
        <v>4238.8500000000004</v>
      </c>
      <c r="AF15" s="16">
        <f t="shared" si="2"/>
        <v>1</v>
      </c>
      <c r="AG15" s="15">
        <v>0</v>
      </c>
      <c r="AH15" s="16">
        <v>1</v>
      </c>
      <c r="AI15" s="15">
        <v>0</v>
      </c>
      <c r="AJ15" s="16"/>
      <c r="AK15" s="15">
        <v>4238.8500000000004</v>
      </c>
      <c r="AL15" s="17">
        <v>6000</v>
      </c>
      <c r="AM15" s="16">
        <f t="shared" si="3"/>
        <v>0.60606060606060608</v>
      </c>
    </row>
    <row r="16" spans="1:39" s="18" customFormat="1" ht="30" customHeight="1" outlineLevel="3" x14ac:dyDescent="0.3">
      <c r="A16" s="11" t="s">
        <v>29</v>
      </c>
      <c r="B16" s="12" t="s">
        <v>30</v>
      </c>
      <c r="C16" s="11" t="s">
        <v>29</v>
      </c>
      <c r="D16" s="11"/>
      <c r="E16" s="11"/>
      <c r="F16" s="13"/>
      <c r="G16" s="11"/>
      <c r="H16" s="11"/>
      <c r="I16" s="11"/>
      <c r="J16" s="11"/>
      <c r="K16" s="11"/>
      <c r="L16" s="11"/>
      <c r="M16" s="11"/>
      <c r="N16" s="11"/>
      <c r="O16" s="14">
        <v>0</v>
      </c>
      <c r="P16" s="15">
        <v>300</v>
      </c>
      <c r="Q16" s="15">
        <v>5750.4</v>
      </c>
      <c r="R16" s="15">
        <v>6050.4</v>
      </c>
      <c r="S16" s="15">
        <v>6050.4</v>
      </c>
      <c r="T16" s="15">
        <v>6050.4</v>
      </c>
      <c r="U16" s="15">
        <v>0</v>
      </c>
      <c r="V16" s="15">
        <v>0</v>
      </c>
      <c r="W16" s="15">
        <v>0</v>
      </c>
      <c r="X16" s="15">
        <v>0</v>
      </c>
      <c r="Y16" s="15">
        <v>0</v>
      </c>
      <c r="Z16" s="15">
        <v>6050.4</v>
      </c>
      <c r="AA16" s="15">
        <v>6050.4</v>
      </c>
      <c r="AB16" s="15">
        <v>0</v>
      </c>
      <c r="AC16" s="15">
        <v>6050.4</v>
      </c>
      <c r="AD16" s="15">
        <v>6050.4</v>
      </c>
      <c r="AE16" s="15">
        <v>6050.4</v>
      </c>
      <c r="AF16" s="16">
        <f t="shared" si="2"/>
        <v>1</v>
      </c>
      <c r="AG16" s="15">
        <v>0</v>
      </c>
      <c r="AH16" s="16">
        <v>1</v>
      </c>
      <c r="AI16" s="15">
        <v>0</v>
      </c>
      <c r="AJ16" s="16"/>
      <c r="AK16" s="15">
        <v>6050.4</v>
      </c>
      <c r="AL16" s="17">
        <v>6000</v>
      </c>
      <c r="AM16" s="16">
        <f t="shared" si="3"/>
        <v>20</v>
      </c>
    </row>
    <row r="17" spans="1:39" s="10" customFormat="1" ht="30" customHeight="1" outlineLevel="2" x14ac:dyDescent="0.3">
      <c r="A17" s="3" t="s">
        <v>31</v>
      </c>
      <c r="B17" s="4" t="s">
        <v>32</v>
      </c>
      <c r="C17" s="3" t="s">
        <v>31</v>
      </c>
      <c r="D17" s="3"/>
      <c r="E17" s="3"/>
      <c r="F17" s="5"/>
      <c r="G17" s="3"/>
      <c r="H17" s="3"/>
      <c r="I17" s="3"/>
      <c r="J17" s="3"/>
      <c r="K17" s="3"/>
      <c r="L17" s="3"/>
      <c r="M17" s="3"/>
      <c r="N17" s="3"/>
      <c r="O17" s="6">
        <v>0</v>
      </c>
      <c r="P17" s="7">
        <f>SUM(P18+P19+P20)</f>
        <v>714800</v>
      </c>
      <c r="Q17" s="7" t="e">
        <f>SUM(#REF!+Q20)</f>
        <v>#REF!</v>
      </c>
      <c r="R17" s="7">
        <f t="shared" ref="R17:AA17" si="8">SUM(R18+R19+R20)</f>
        <v>714800</v>
      </c>
      <c r="S17" s="7">
        <f t="shared" si="8"/>
        <v>709789.39999999991</v>
      </c>
      <c r="T17" s="7">
        <f t="shared" si="8"/>
        <v>709789.39999999991</v>
      </c>
      <c r="U17" s="7">
        <f t="shared" si="8"/>
        <v>0</v>
      </c>
      <c r="V17" s="7">
        <f t="shared" si="8"/>
        <v>0</v>
      </c>
      <c r="W17" s="7">
        <f t="shared" si="8"/>
        <v>0</v>
      </c>
      <c r="X17" s="7">
        <f t="shared" si="8"/>
        <v>0</v>
      </c>
      <c r="Y17" s="7">
        <f t="shared" si="8"/>
        <v>0</v>
      </c>
      <c r="Z17" s="7">
        <f t="shared" si="8"/>
        <v>375881.41000000003</v>
      </c>
      <c r="AA17" s="7">
        <f t="shared" si="8"/>
        <v>380892.01</v>
      </c>
      <c r="AB17" s="7"/>
      <c r="AC17" s="7"/>
      <c r="AD17" s="7"/>
      <c r="AE17" s="7"/>
      <c r="AF17" s="8">
        <f t="shared" si="2"/>
        <v>0.53286515109121435</v>
      </c>
      <c r="AG17" s="7">
        <v>333907.99</v>
      </c>
      <c r="AH17" s="8">
        <v>0.53286515109121435</v>
      </c>
      <c r="AI17" s="7">
        <v>0</v>
      </c>
      <c r="AJ17" s="8"/>
      <c r="AK17" s="9">
        <f t="shared" ref="AK17:AL17" si="9">SUM(AK18+AK19+AK20)</f>
        <v>714800</v>
      </c>
      <c r="AL17" s="9">
        <f t="shared" si="9"/>
        <v>714800</v>
      </c>
      <c r="AM17" s="8">
        <f t="shared" si="3"/>
        <v>1</v>
      </c>
    </row>
    <row r="18" spans="1:39" s="18" customFormat="1" ht="43.8" customHeight="1" outlineLevel="4" x14ac:dyDescent="0.3">
      <c r="A18" s="11" t="s">
        <v>33</v>
      </c>
      <c r="B18" s="12" t="s">
        <v>34</v>
      </c>
      <c r="C18" s="11" t="s">
        <v>33</v>
      </c>
      <c r="D18" s="11"/>
      <c r="E18" s="11"/>
      <c r="F18" s="13"/>
      <c r="G18" s="11"/>
      <c r="H18" s="11"/>
      <c r="I18" s="11"/>
      <c r="J18" s="11"/>
      <c r="K18" s="11"/>
      <c r="L18" s="11"/>
      <c r="M18" s="11"/>
      <c r="N18" s="11"/>
      <c r="O18" s="14">
        <v>0</v>
      </c>
      <c r="P18" s="15">
        <v>98000</v>
      </c>
      <c r="Q18" s="15">
        <v>-594.04999999999995</v>
      </c>
      <c r="R18" s="15">
        <v>97405.95</v>
      </c>
      <c r="S18" s="15">
        <v>97405.95</v>
      </c>
      <c r="T18" s="15">
        <v>97405.95</v>
      </c>
      <c r="U18" s="15">
        <v>0</v>
      </c>
      <c r="V18" s="15">
        <v>0</v>
      </c>
      <c r="W18" s="15">
        <v>0</v>
      </c>
      <c r="X18" s="15">
        <v>0</v>
      </c>
      <c r="Y18" s="15">
        <v>0</v>
      </c>
      <c r="Z18" s="15">
        <v>31564.85</v>
      </c>
      <c r="AA18" s="15">
        <v>31564.85</v>
      </c>
      <c r="AB18" s="15">
        <v>0</v>
      </c>
      <c r="AC18" s="15">
        <v>31564.85</v>
      </c>
      <c r="AD18" s="15">
        <v>31564.85</v>
      </c>
      <c r="AE18" s="15">
        <v>31564.85</v>
      </c>
      <c r="AF18" s="16">
        <f t="shared" si="2"/>
        <v>0.32405463937264611</v>
      </c>
      <c r="AG18" s="15">
        <v>65841.100000000006</v>
      </c>
      <c r="AH18" s="16">
        <v>0.32405463937264611</v>
      </c>
      <c r="AI18" s="15">
        <v>0</v>
      </c>
      <c r="AJ18" s="16"/>
      <c r="AK18" s="15">
        <v>97405.95</v>
      </c>
      <c r="AL18" s="17">
        <v>98000</v>
      </c>
      <c r="AM18" s="16">
        <f t="shared" si="3"/>
        <v>1</v>
      </c>
    </row>
    <row r="19" spans="1:39" s="18" customFormat="1" ht="42.6" customHeight="1" outlineLevel="4" x14ac:dyDescent="0.3">
      <c r="A19" s="11" t="s">
        <v>35</v>
      </c>
      <c r="B19" s="12" t="s">
        <v>36</v>
      </c>
      <c r="C19" s="11" t="s">
        <v>35</v>
      </c>
      <c r="D19" s="11"/>
      <c r="E19" s="11"/>
      <c r="F19" s="13"/>
      <c r="G19" s="11"/>
      <c r="H19" s="11"/>
      <c r="I19" s="11"/>
      <c r="J19" s="11"/>
      <c r="K19" s="11"/>
      <c r="L19" s="11"/>
      <c r="M19" s="11"/>
      <c r="N19" s="11"/>
      <c r="O19" s="14">
        <v>0</v>
      </c>
      <c r="P19" s="15">
        <v>0</v>
      </c>
      <c r="Q19" s="15">
        <v>594.04999999999995</v>
      </c>
      <c r="R19" s="15">
        <v>594.04999999999995</v>
      </c>
      <c r="S19" s="15">
        <v>594.04999999999995</v>
      </c>
      <c r="T19" s="15">
        <v>594.04999999999995</v>
      </c>
      <c r="U19" s="15">
        <v>0</v>
      </c>
      <c r="V19" s="15">
        <v>0</v>
      </c>
      <c r="W19" s="15">
        <v>0</v>
      </c>
      <c r="X19" s="15">
        <v>0</v>
      </c>
      <c r="Y19" s="15">
        <v>0</v>
      </c>
      <c r="Z19" s="15">
        <v>594.04999999999995</v>
      </c>
      <c r="AA19" s="15">
        <v>594.04999999999995</v>
      </c>
      <c r="AB19" s="15">
        <v>0</v>
      </c>
      <c r="AC19" s="15">
        <v>594.04999999999995</v>
      </c>
      <c r="AD19" s="15">
        <v>594.04999999999995</v>
      </c>
      <c r="AE19" s="15">
        <v>594.04999999999995</v>
      </c>
      <c r="AF19" s="16">
        <f t="shared" si="2"/>
        <v>1</v>
      </c>
      <c r="AG19" s="15">
        <v>0</v>
      </c>
      <c r="AH19" s="16">
        <v>1</v>
      </c>
      <c r="AI19" s="15">
        <v>0</v>
      </c>
      <c r="AJ19" s="16"/>
      <c r="AK19" s="15">
        <v>594.04999999999995</v>
      </c>
      <c r="AL19" s="17"/>
      <c r="AM19" s="16"/>
    </row>
    <row r="20" spans="1:39" s="10" customFormat="1" ht="30" customHeight="1" outlineLevel="3" x14ac:dyDescent="0.3">
      <c r="A20" s="3" t="s">
        <v>37</v>
      </c>
      <c r="B20" s="4" t="s">
        <v>38</v>
      </c>
      <c r="C20" s="3" t="s">
        <v>37</v>
      </c>
      <c r="D20" s="3"/>
      <c r="E20" s="3"/>
      <c r="F20" s="5"/>
      <c r="G20" s="3"/>
      <c r="H20" s="3"/>
      <c r="I20" s="3"/>
      <c r="J20" s="3"/>
      <c r="K20" s="3"/>
      <c r="L20" s="3"/>
      <c r="M20" s="3"/>
      <c r="N20" s="3"/>
      <c r="O20" s="6">
        <v>0</v>
      </c>
      <c r="P20" s="7">
        <f>SUM(P21+P22)</f>
        <v>616800</v>
      </c>
      <c r="Q20" s="7">
        <f t="shared" ref="Q20:AA20" si="10">SUM(Q21+Q22)</f>
        <v>-5010.5999999999995</v>
      </c>
      <c r="R20" s="7">
        <f t="shared" si="10"/>
        <v>616800</v>
      </c>
      <c r="S20" s="7">
        <f t="shared" si="10"/>
        <v>611789.39999999991</v>
      </c>
      <c r="T20" s="7">
        <f t="shared" si="10"/>
        <v>611789.39999999991</v>
      </c>
      <c r="U20" s="7">
        <f t="shared" si="10"/>
        <v>0</v>
      </c>
      <c r="V20" s="7">
        <f t="shared" si="10"/>
        <v>0</v>
      </c>
      <c r="W20" s="7">
        <f t="shared" si="10"/>
        <v>0</v>
      </c>
      <c r="X20" s="7">
        <f t="shared" si="10"/>
        <v>0</v>
      </c>
      <c r="Y20" s="7">
        <f t="shared" si="10"/>
        <v>0</v>
      </c>
      <c r="Z20" s="7">
        <f t="shared" si="10"/>
        <v>343722.51</v>
      </c>
      <c r="AA20" s="7">
        <f t="shared" si="10"/>
        <v>348733.11</v>
      </c>
      <c r="AB20" s="7"/>
      <c r="AC20" s="7"/>
      <c r="AD20" s="7"/>
      <c r="AE20" s="7"/>
      <c r="AF20" s="8">
        <f t="shared" si="2"/>
        <v>0.56539090466926067</v>
      </c>
      <c r="AG20" s="7">
        <v>268066.89</v>
      </c>
      <c r="AH20" s="8">
        <v>0.56539090466926067</v>
      </c>
      <c r="AI20" s="7">
        <v>0</v>
      </c>
      <c r="AJ20" s="8"/>
      <c r="AK20" s="9">
        <f t="shared" ref="AK20:AL20" si="11">SUM(AK21+AK22)</f>
        <v>616800</v>
      </c>
      <c r="AL20" s="9">
        <f t="shared" si="11"/>
        <v>616800</v>
      </c>
      <c r="AM20" s="8">
        <f t="shared" si="3"/>
        <v>1</v>
      </c>
    </row>
    <row r="21" spans="1:39" s="18" customFormat="1" ht="42.6" customHeight="1" outlineLevel="4" x14ac:dyDescent="0.3">
      <c r="A21" s="11" t="s">
        <v>39</v>
      </c>
      <c r="B21" s="12" t="s">
        <v>40</v>
      </c>
      <c r="C21" s="11" t="s">
        <v>39</v>
      </c>
      <c r="D21" s="11"/>
      <c r="E21" s="11"/>
      <c r="F21" s="13"/>
      <c r="G21" s="11"/>
      <c r="H21" s="11"/>
      <c r="I21" s="11"/>
      <c r="J21" s="11"/>
      <c r="K21" s="11"/>
      <c r="L21" s="11"/>
      <c r="M21" s="11"/>
      <c r="N21" s="11"/>
      <c r="O21" s="14">
        <v>0</v>
      </c>
      <c r="P21" s="15">
        <v>81000</v>
      </c>
      <c r="Q21" s="15">
        <v>-0.56999999999999995</v>
      </c>
      <c r="R21" s="15">
        <v>81000</v>
      </c>
      <c r="S21" s="15">
        <v>80999.429999999993</v>
      </c>
      <c r="T21" s="15">
        <v>80999.429999999993</v>
      </c>
      <c r="U21" s="15">
        <v>0</v>
      </c>
      <c r="V21" s="15">
        <v>0</v>
      </c>
      <c r="W21" s="15">
        <v>0</v>
      </c>
      <c r="X21" s="15">
        <v>0</v>
      </c>
      <c r="Y21" s="15">
        <v>0</v>
      </c>
      <c r="Z21" s="15">
        <v>54865</v>
      </c>
      <c r="AA21" s="15">
        <v>54865.57</v>
      </c>
      <c r="AB21" s="15">
        <v>0</v>
      </c>
      <c r="AC21" s="15">
        <v>54865</v>
      </c>
      <c r="AD21" s="15">
        <v>54865</v>
      </c>
      <c r="AE21" s="15">
        <v>54865</v>
      </c>
      <c r="AF21" s="16">
        <f t="shared" si="2"/>
        <v>0.67735271604938274</v>
      </c>
      <c r="AG21" s="15">
        <v>26134.43</v>
      </c>
      <c r="AH21" s="16">
        <v>0.67735044555251811</v>
      </c>
      <c r="AI21" s="15">
        <v>0</v>
      </c>
      <c r="AJ21" s="16"/>
      <c r="AK21" s="15">
        <v>81000</v>
      </c>
      <c r="AL21" s="17">
        <v>81000</v>
      </c>
      <c r="AM21" s="16">
        <f t="shared" si="3"/>
        <v>1</v>
      </c>
    </row>
    <row r="22" spans="1:39" s="18" customFormat="1" ht="43.8" customHeight="1" outlineLevel="4" x14ac:dyDescent="0.3">
      <c r="A22" s="11" t="s">
        <v>41</v>
      </c>
      <c r="B22" s="12" t="s">
        <v>42</v>
      </c>
      <c r="C22" s="11" t="s">
        <v>41</v>
      </c>
      <c r="D22" s="11"/>
      <c r="E22" s="11"/>
      <c r="F22" s="13"/>
      <c r="G22" s="11"/>
      <c r="H22" s="11"/>
      <c r="I22" s="11"/>
      <c r="J22" s="11"/>
      <c r="K22" s="11"/>
      <c r="L22" s="11"/>
      <c r="M22" s="11"/>
      <c r="N22" s="11"/>
      <c r="O22" s="14">
        <v>0</v>
      </c>
      <c r="P22" s="15">
        <v>535800</v>
      </c>
      <c r="Q22" s="15">
        <v>-5010.03</v>
      </c>
      <c r="R22" s="15">
        <v>535800</v>
      </c>
      <c r="S22" s="15">
        <v>530789.97</v>
      </c>
      <c r="T22" s="15">
        <v>530789.97</v>
      </c>
      <c r="U22" s="15">
        <v>0</v>
      </c>
      <c r="V22" s="15">
        <v>0</v>
      </c>
      <c r="W22" s="15">
        <v>0</v>
      </c>
      <c r="X22" s="15">
        <v>0</v>
      </c>
      <c r="Y22" s="15">
        <v>0</v>
      </c>
      <c r="Z22" s="15">
        <v>288857.51</v>
      </c>
      <c r="AA22" s="15">
        <v>293867.53999999998</v>
      </c>
      <c r="AB22" s="15">
        <v>0</v>
      </c>
      <c r="AC22" s="15">
        <v>288857.51</v>
      </c>
      <c r="AD22" s="15">
        <v>288857.51</v>
      </c>
      <c r="AE22" s="15">
        <v>288857.51</v>
      </c>
      <c r="AF22" s="16">
        <f t="shared" si="2"/>
        <v>0.54846498693542367</v>
      </c>
      <c r="AG22" s="15">
        <v>241932.46</v>
      </c>
      <c r="AH22" s="16">
        <v>0.544203030061024</v>
      </c>
      <c r="AI22" s="15">
        <v>0</v>
      </c>
      <c r="AJ22" s="16"/>
      <c r="AK22" s="15">
        <v>535800</v>
      </c>
      <c r="AL22" s="17">
        <v>535800</v>
      </c>
      <c r="AM22" s="16">
        <f t="shared" si="3"/>
        <v>1</v>
      </c>
    </row>
    <row r="23" spans="1:39" s="10" customFormat="1" ht="30" customHeight="1" outlineLevel="2" x14ac:dyDescent="0.3">
      <c r="A23" s="3" t="s">
        <v>43</v>
      </c>
      <c r="B23" s="4" t="s">
        <v>44</v>
      </c>
      <c r="C23" s="3" t="s">
        <v>43</v>
      </c>
      <c r="D23" s="3"/>
      <c r="E23" s="3"/>
      <c r="F23" s="5"/>
      <c r="G23" s="3"/>
      <c r="H23" s="3"/>
      <c r="I23" s="3"/>
      <c r="J23" s="3"/>
      <c r="K23" s="3"/>
      <c r="L23" s="3"/>
      <c r="M23" s="3"/>
      <c r="N23" s="3"/>
      <c r="O23" s="6">
        <v>0</v>
      </c>
      <c r="P23" s="7">
        <f>SUM(P24)</f>
        <v>1000</v>
      </c>
      <c r="Q23" s="7">
        <f t="shared" ref="Q23:AA23" si="12">SUM(Q24)</f>
        <v>0</v>
      </c>
      <c r="R23" s="7">
        <f t="shared" si="12"/>
        <v>1000</v>
      </c>
      <c r="S23" s="7">
        <f t="shared" si="12"/>
        <v>1000</v>
      </c>
      <c r="T23" s="7">
        <f t="shared" si="12"/>
        <v>1000</v>
      </c>
      <c r="U23" s="7">
        <f t="shared" si="12"/>
        <v>0</v>
      </c>
      <c r="V23" s="7">
        <f t="shared" si="12"/>
        <v>0</v>
      </c>
      <c r="W23" s="7">
        <f t="shared" si="12"/>
        <v>0</v>
      </c>
      <c r="X23" s="7">
        <f t="shared" si="12"/>
        <v>0</v>
      </c>
      <c r="Y23" s="7">
        <f t="shared" si="12"/>
        <v>0</v>
      </c>
      <c r="Z23" s="7">
        <f t="shared" si="12"/>
        <v>0</v>
      </c>
      <c r="AA23" s="7">
        <f t="shared" si="12"/>
        <v>0</v>
      </c>
      <c r="AB23" s="7">
        <v>0</v>
      </c>
      <c r="AC23" s="7">
        <v>0</v>
      </c>
      <c r="AD23" s="7">
        <v>0</v>
      </c>
      <c r="AE23" s="7">
        <v>0</v>
      </c>
      <c r="AF23" s="8">
        <f t="shared" si="2"/>
        <v>0</v>
      </c>
      <c r="AG23" s="7">
        <v>1000</v>
      </c>
      <c r="AH23" s="8">
        <v>0</v>
      </c>
      <c r="AI23" s="7">
        <v>0</v>
      </c>
      <c r="AJ23" s="8"/>
      <c r="AK23" s="9">
        <f t="shared" ref="AK23:AL23" si="13">SUM(AK24)</f>
        <v>0</v>
      </c>
      <c r="AL23" s="9">
        <f t="shared" si="13"/>
        <v>500</v>
      </c>
      <c r="AM23" s="8">
        <f t="shared" si="3"/>
        <v>0.5</v>
      </c>
    </row>
    <row r="24" spans="1:39" s="18" customFormat="1" ht="71.400000000000006" customHeight="1" outlineLevel="4" x14ac:dyDescent="0.3">
      <c r="A24" s="11" t="s">
        <v>45</v>
      </c>
      <c r="B24" s="12" t="s">
        <v>46</v>
      </c>
      <c r="C24" s="11" t="s">
        <v>45</v>
      </c>
      <c r="D24" s="11"/>
      <c r="E24" s="11"/>
      <c r="F24" s="13"/>
      <c r="G24" s="11"/>
      <c r="H24" s="11"/>
      <c r="I24" s="11"/>
      <c r="J24" s="11"/>
      <c r="K24" s="11"/>
      <c r="L24" s="11"/>
      <c r="M24" s="11"/>
      <c r="N24" s="11"/>
      <c r="O24" s="14">
        <v>0</v>
      </c>
      <c r="P24" s="15">
        <v>1000</v>
      </c>
      <c r="Q24" s="15">
        <v>0</v>
      </c>
      <c r="R24" s="15">
        <v>1000</v>
      </c>
      <c r="S24" s="15">
        <v>1000</v>
      </c>
      <c r="T24" s="15">
        <v>1000</v>
      </c>
      <c r="U24" s="15">
        <v>0</v>
      </c>
      <c r="V24" s="15">
        <v>0</v>
      </c>
      <c r="W24" s="15">
        <v>0</v>
      </c>
      <c r="X24" s="15">
        <v>0</v>
      </c>
      <c r="Y24" s="15">
        <v>0</v>
      </c>
      <c r="Z24" s="15">
        <v>0</v>
      </c>
      <c r="AA24" s="15">
        <v>0</v>
      </c>
      <c r="AB24" s="15">
        <v>0</v>
      </c>
      <c r="AC24" s="15">
        <v>0</v>
      </c>
      <c r="AD24" s="15">
        <v>0</v>
      </c>
      <c r="AE24" s="15">
        <v>0</v>
      </c>
      <c r="AF24" s="16">
        <f t="shared" si="2"/>
        <v>0</v>
      </c>
      <c r="AG24" s="15">
        <v>1000</v>
      </c>
      <c r="AH24" s="16">
        <v>0</v>
      </c>
      <c r="AI24" s="15">
        <v>0</v>
      </c>
      <c r="AJ24" s="16"/>
      <c r="AK24" s="17">
        <v>0</v>
      </c>
      <c r="AL24" s="17">
        <v>500</v>
      </c>
      <c r="AM24" s="16">
        <f t="shared" si="3"/>
        <v>0.5</v>
      </c>
    </row>
    <row r="25" spans="1:39" s="10" customFormat="1" ht="30" customHeight="1" outlineLevel="2" x14ac:dyDescent="0.3">
      <c r="A25" s="3" t="s">
        <v>47</v>
      </c>
      <c r="B25" s="4" t="s">
        <v>48</v>
      </c>
      <c r="C25" s="3" t="s">
        <v>47</v>
      </c>
      <c r="D25" s="3"/>
      <c r="E25" s="3"/>
      <c r="F25" s="5"/>
      <c r="G25" s="3"/>
      <c r="H25" s="3"/>
      <c r="I25" s="3"/>
      <c r="J25" s="3"/>
      <c r="K25" s="3"/>
      <c r="L25" s="3"/>
      <c r="M25" s="3"/>
      <c r="N25" s="3"/>
      <c r="O25" s="6">
        <v>0</v>
      </c>
      <c r="P25" s="7">
        <f>SUM(P26)</f>
        <v>10000</v>
      </c>
      <c r="Q25" s="7">
        <f t="shared" ref="Q25:AA25" si="14">SUM(Q26)</f>
        <v>0</v>
      </c>
      <c r="R25" s="7">
        <f t="shared" si="14"/>
        <v>10000</v>
      </c>
      <c r="S25" s="7">
        <f t="shared" si="14"/>
        <v>10000</v>
      </c>
      <c r="T25" s="7">
        <f t="shared" si="14"/>
        <v>10000</v>
      </c>
      <c r="U25" s="7">
        <f t="shared" si="14"/>
        <v>0</v>
      </c>
      <c r="V25" s="7">
        <f t="shared" si="14"/>
        <v>0</v>
      </c>
      <c r="W25" s="7">
        <f t="shared" si="14"/>
        <v>0</v>
      </c>
      <c r="X25" s="7">
        <f t="shared" si="14"/>
        <v>0</v>
      </c>
      <c r="Y25" s="7">
        <f t="shared" si="14"/>
        <v>0</v>
      </c>
      <c r="Z25" s="7">
        <f t="shared" si="14"/>
        <v>0</v>
      </c>
      <c r="AA25" s="7">
        <f t="shared" si="14"/>
        <v>0</v>
      </c>
      <c r="AB25" s="7">
        <v>0</v>
      </c>
      <c r="AC25" s="7">
        <v>0</v>
      </c>
      <c r="AD25" s="7">
        <v>0</v>
      </c>
      <c r="AE25" s="7">
        <v>0</v>
      </c>
      <c r="AF25" s="8">
        <f t="shared" si="2"/>
        <v>0</v>
      </c>
      <c r="AG25" s="7">
        <v>10000</v>
      </c>
      <c r="AH25" s="8">
        <v>0</v>
      </c>
      <c r="AI25" s="7">
        <v>0</v>
      </c>
      <c r="AJ25" s="8"/>
      <c r="AK25" s="9">
        <f t="shared" ref="AK25:AL25" si="15">SUM(AK26)</f>
        <v>0</v>
      </c>
      <c r="AL25" s="9">
        <f t="shared" si="15"/>
        <v>0</v>
      </c>
      <c r="AM25" s="8">
        <f t="shared" si="3"/>
        <v>0</v>
      </c>
    </row>
    <row r="26" spans="1:39" s="18" customFormat="1" ht="73.8" customHeight="1" outlineLevel="4" x14ac:dyDescent="0.3">
      <c r="A26" s="11" t="s">
        <v>49</v>
      </c>
      <c r="B26" s="12" t="s">
        <v>50</v>
      </c>
      <c r="C26" s="11" t="s">
        <v>49</v>
      </c>
      <c r="D26" s="11"/>
      <c r="E26" s="11"/>
      <c r="F26" s="13"/>
      <c r="G26" s="11"/>
      <c r="H26" s="11"/>
      <c r="I26" s="11"/>
      <c r="J26" s="11"/>
      <c r="K26" s="11"/>
      <c r="L26" s="11"/>
      <c r="M26" s="11"/>
      <c r="N26" s="11"/>
      <c r="O26" s="14">
        <v>0</v>
      </c>
      <c r="P26" s="15">
        <v>10000</v>
      </c>
      <c r="Q26" s="15">
        <v>0</v>
      </c>
      <c r="R26" s="15">
        <v>10000</v>
      </c>
      <c r="S26" s="15">
        <v>10000</v>
      </c>
      <c r="T26" s="15">
        <v>10000</v>
      </c>
      <c r="U26" s="15">
        <v>0</v>
      </c>
      <c r="V26" s="15">
        <v>0</v>
      </c>
      <c r="W26" s="15">
        <v>0</v>
      </c>
      <c r="X26" s="15">
        <v>0</v>
      </c>
      <c r="Y26" s="15">
        <v>0</v>
      </c>
      <c r="Z26" s="15">
        <v>0</v>
      </c>
      <c r="AA26" s="15">
        <v>0</v>
      </c>
      <c r="AB26" s="15">
        <v>0</v>
      </c>
      <c r="AC26" s="15">
        <v>0</v>
      </c>
      <c r="AD26" s="15">
        <v>0</v>
      </c>
      <c r="AE26" s="15">
        <v>0</v>
      </c>
      <c r="AF26" s="16">
        <f t="shared" si="2"/>
        <v>0</v>
      </c>
      <c r="AG26" s="15">
        <v>10000</v>
      </c>
      <c r="AH26" s="16">
        <v>0</v>
      </c>
      <c r="AI26" s="15">
        <v>0</v>
      </c>
      <c r="AJ26" s="16"/>
      <c r="AK26" s="17">
        <v>0</v>
      </c>
      <c r="AL26" s="17">
        <v>0</v>
      </c>
      <c r="AM26" s="16">
        <f t="shared" si="3"/>
        <v>0</v>
      </c>
    </row>
    <row r="27" spans="1:39" s="10" customFormat="1" ht="30" customHeight="1" outlineLevel="2" x14ac:dyDescent="0.3">
      <c r="A27" s="3" t="s">
        <v>51</v>
      </c>
      <c r="B27" s="4" t="s">
        <v>52</v>
      </c>
      <c r="C27" s="3" t="s">
        <v>51</v>
      </c>
      <c r="D27" s="3"/>
      <c r="E27" s="3"/>
      <c r="F27" s="5"/>
      <c r="G27" s="3"/>
      <c r="H27" s="3"/>
      <c r="I27" s="3"/>
      <c r="J27" s="3"/>
      <c r="K27" s="3"/>
      <c r="L27" s="3"/>
      <c r="M27" s="3"/>
      <c r="N27" s="3"/>
      <c r="O27" s="6">
        <v>0</v>
      </c>
      <c r="P27" s="7">
        <f>SUM(P28+P29)</f>
        <v>1000</v>
      </c>
      <c r="Q27" s="7">
        <f t="shared" ref="Q27:AA27" si="16">SUM(Q28+Q29)</f>
        <v>25000</v>
      </c>
      <c r="R27" s="7">
        <f t="shared" si="16"/>
        <v>26000</v>
      </c>
      <c r="S27" s="7">
        <f t="shared" si="16"/>
        <v>26000</v>
      </c>
      <c r="T27" s="7">
        <f t="shared" si="16"/>
        <v>26000</v>
      </c>
      <c r="U27" s="7">
        <f t="shared" si="16"/>
        <v>0</v>
      </c>
      <c r="V27" s="7">
        <f t="shared" si="16"/>
        <v>0</v>
      </c>
      <c r="W27" s="7">
        <f t="shared" si="16"/>
        <v>0</v>
      </c>
      <c r="X27" s="7">
        <f t="shared" si="16"/>
        <v>0</v>
      </c>
      <c r="Y27" s="7">
        <f t="shared" si="16"/>
        <v>0</v>
      </c>
      <c r="Z27" s="7">
        <f t="shared" si="16"/>
        <v>26000</v>
      </c>
      <c r="AA27" s="7">
        <f t="shared" si="16"/>
        <v>26000</v>
      </c>
      <c r="AB27" s="7"/>
      <c r="AC27" s="7"/>
      <c r="AD27" s="7"/>
      <c r="AE27" s="7"/>
      <c r="AF27" s="8">
        <f t="shared" si="2"/>
        <v>1</v>
      </c>
      <c r="AG27" s="7">
        <v>0</v>
      </c>
      <c r="AH27" s="8">
        <v>1</v>
      </c>
      <c r="AI27" s="7">
        <v>0</v>
      </c>
      <c r="AJ27" s="8"/>
      <c r="AK27" s="9">
        <f t="shared" ref="AK27:AL27" si="17">SUM(AK28+AK29)</f>
        <v>26000</v>
      </c>
      <c r="AL27" s="9">
        <f t="shared" si="17"/>
        <v>3000</v>
      </c>
      <c r="AM27" s="8">
        <f t="shared" si="3"/>
        <v>3</v>
      </c>
    </row>
    <row r="28" spans="1:39" s="18" customFormat="1" ht="60" customHeight="1" outlineLevel="4" x14ac:dyDescent="0.3">
      <c r="A28" s="11" t="s">
        <v>53</v>
      </c>
      <c r="B28" s="12" t="s">
        <v>54</v>
      </c>
      <c r="C28" s="11" t="s">
        <v>53</v>
      </c>
      <c r="D28" s="11"/>
      <c r="E28" s="11"/>
      <c r="F28" s="13"/>
      <c r="G28" s="11"/>
      <c r="H28" s="11"/>
      <c r="I28" s="11"/>
      <c r="J28" s="11"/>
      <c r="K28" s="11"/>
      <c r="L28" s="11"/>
      <c r="M28" s="11"/>
      <c r="N28" s="11"/>
      <c r="O28" s="14">
        <v>0</v>
      </c>
      <c r="P28" s="15">
        <v>0</v>
      </c>
      <c r="Q28" s="15">
        <v>26000</v>
      </c>
      <c r="R28" s="15">
        <v>26000</v>
      </c>
      <c r="S28" s="15">
        <v>26000</v>
      </c>
      <c r="T28" s="15">
        <v>26000</v>
      </c>
      <c r="U28" s="15">
        <v>0</v>
      </c>
      <c r="V28" s="15">
        <v>0</v>
      </c>
      <c r="W28" s="15">
        <v>0</v>
      </c>
      <c r="X28" s="15">
        <v>0</v>
      </c>
      <c r="Y28" s="15">
        <v>0</v>
      </c>
      <c r="Z28" s="15">
        <v>26000</v>
      </c>
      <c r="AA28" s="15">
        <v>26000</v>
      </c>
      <c r="AB28" s="15">
        <v>0</v>
      </c>
      <c r="AC28" s="15">
        <v>26000</v>
      </c>
      <c r="AD28" s="15">
        <v>26000</v>
      </c>
      <c r="AE28" s="15">
        <v>26000</v>
      </c>
      <c r="AF28" s="16">
        <f t="shared" si="2"/>
        <v>1</v>
      </c>
      <c r="AG28" s="15">
        <v>0</v>
      </c>
      <c r="AH28" s="16">
        <v>1</v>
      </c>
      <c r="AI28" s="15">
        <v>0</v>
      </c>
      <c r="AJ28" s="16"/>
      <c r="AK28" s="17">
        <v>26000</v>
      </c>
      <c r="AL28" s="17"/>
      <c r="AM28" s="16"/>
    </row>
    <row r="29" spans="1:39" s="18" customFormat="1" ht="32.4" customHeight="1" outlineLevel="3" x14ac:dyDescent="0.3">
      <c r="A29" s="11" t="s">
        <v>55</v>
      </c>
      <c r="B29" s="12" t="s">
        <v>56</v>
      </c>
      <c r="C29" s="11" t="s">
        <v>55</v>
      </c>
      <c r="D29" s="11"/>
      <c r="E29" s="11"/>
      <c r="F29" s="13"/>
      <c r="G29" s="11"/>
      <c r="H29" s="11"/>
      <c r="I29" s="11"/>
      <c r="J29" s="11"/>
      <c r="K29" s="11"/>
      <c r="L29" s="11"/>
      <c r="M29" s="11"/>
      <c r="N29" s="11"/>
      <c r="O29" s="14">
        <v>0</v>
      </c>
      <c r="P29" s="15">
        <v>1000</v>
      </c>
      <c r="Q29" s="15">
        <v>-1000</v>
      </c>
      <c r="R29" s="15">
        <v>0</v>
      </c>
      <c r="S29" s="15">
        <v>0</v>
      </c>
      <c r="T29" s="15">
        <v>0</v>
      </c>
      <c r="U29" s="15">
        <v>0</v>
      </c>
      <c r="V29" s="15">
        <v>0</v>
      </c>
      <c r="W29" s="15">
        <v>0</v>
      </c>
      <c r="X29" s="15">
        <v>0</v>
      </c>
      <c r="Y29" s="15">
        <v>0</v>
      </c>
      <c r="Z29" s="15">
        <v>0</v>
      </c>
      <c r="AA29" s="15">
        <v>0</v>
      </c>
      <c r="AB29" s="15">
        <v>0</v>
      </c>
      <c r="AC29" s="15">
        <v>0</v>
      </c>
      <c r="AD29" s="15">
        <v>0</v>
      </c>
      <c r="AE29" s="15">
        <v>0</v>
      </c>
      <c r="AF29" s="16"/>
      <c r="AG29" s="15">
        <v>0</v>
      </c>
      <c r="AH29" s="16"/>
      <c r="AI29" s="15">
        <v>0</v>
      </c>
      <c r="AJ29" s="16"/>
      <c r="AK29" s="17">
        <v>0</v>
      </c>
      <c r="AL29" s="17">
        <v>3000</v>
      </c>
      <c r="AM29" s="16">
        <f t="shared" si="3"/>
        <v>3</v>
      </c>
    </row>
    <row r="30" spans="1:39" s="10" customFormat="1" ht="30" customHeight="1" outlineLevel="2" x14ac:dyDescent="0.3">
      <c r="A30" s="3" t="s">
        <v>57</v>
      </c>
      <c r="B30" s="4" t="s">
        <v>58</v>
      </c>
      <c r="C30" s="3" t="s">
        <v>57</v>
      </c>
      <c r="D30" s="3"/>
      <c r="E30" s="3"/>
      <c r="F30" s="5"/>
      <c r="G30" s="3"/>
      <c r="H30" s="3"/>
      <c r="I30" s="3"/>
      <c r="J30" s="3"/>
      <c r="K30" s="3"/>
      <c r="L30" s="3"/>
      <c r="M30" s="3"/>
      <c r="N30" s="3"/>
      <c r="O30" s="6">
        <v>0</v>
      </c>
      <c r="P30" s="7">
        <f>SUM(P31+P32)</f>
        <v>11000</v>
      </c>
      <c r="Q30" s="7">
        <f t="shared" ref="Q30:AA30" si="18">SUM(Q31+Q32)</f>
        <v>247510.75</v>
      </c>
      <c r="R30" s="7">
        <f t="shared" si="18"/>
        <v>258510.75</v>
      </c>
      <c r="S30" s="7">
        <f t="shared" si="18"/>
        <v>258510.75</v>
      </c>
      <c r="T30" s="7">
        <f t="shared" si="18"/>
        <v>258510.75</v>
      </c>
      <c r="U30" s="7">
        <f t="shared" si="18"/>
        <v>0</v>
      </c>
      <c r="V30" s="7">
        <f t="shared" si="18"/>
        <v>0</v>
      </c>
      <c r="W30" s="7">
        <f t="shared" si="18"/>
        <v>0</v>
      </c>
      <c r="X30" s="7">
        <f t="shared" si="18"/>
        <v>0</v>
      </c>
      <c r="Y30" s="7">
        <f t="shared" si="18"/>
        <v>0</v>
      </c>
      <c r="Z30" s="7">
        <f t="shared" si="18"/>
        <v>0</v>
      </c>
      <c r="AA30" s="7">
        <f t="shared" si="18"/>
        <v>0</v>
      </c>
      <c r="AB30" s="7">
        <v>0</v>
      </c>
      <c r="AC30" s="7">
        <v>0</v>
      </c>
      <c r="AD30" s="7">
        <v>0</v>
      </c>
      <c r="AE30" s="7">
        <v>0</v>
      </c>
      <c r="AF30" s="8">
        <f t="shared" si="2"/>
        <v>0</v>
      </c>
      <c r="AG30" s="7">
        <v>258510.75</v>
      </c>
      <c r="AH30" s="8">
        <v>0</v>
      </c>
      <c r="AI30" s="7">
        <v>0</v>
      </c>
      <c r="AJ30" s="8"/>
      <c r="AK30" s="9">
        <f t="shared" ref="AK30:AL30" si="19">SUM(AK31+AK32)</f>
        <v>0</v>
      </c>
      <c r="AL30" s="9">
        <f t="shared" si="19"/>
        <v>11000</v>
      </c>
      <c r="AM30" s="8">
        <f t="shared" si="3"/>
        <v>1</v>
      </c>
    </row>
    <row r="31" spans="1:39" s="18" customFormat="1" ht="30" customHeight="1" outlineLevel="3" x14ac:dyDescent="0.3">
      <c r="A31" s="11" t="s">
        <v>59</v>
      </c>
      <c r="B31" s="12" t="s">
        <v>60</v>
      </c>
      <c r="C31" s="11" t="s">
        <v>59</v>
      </c>
      <c r="D31" s="11"/>
      <c r="E31" s="11"/>
      <c r="F31" s="13"/>
      <c r="G31" s="11"/>
      <c r="H31" s="11"/>
      <c r="I31" s="11"/>
      <c r="J31" s="11"/>
      <c r="K31" s="11"/>
      <c r="L31" s="11"/>
      <c r="M31" s="11"/>
      <c r="N31" s="11"/>
      <c r="O31" s="14">
        <v>0</v>
      </c>
      <c r="P31" s="15">
        <v>0</v>
      </c>
      <c r="Q31" s="15">
        <v>247510.75</v>
      </c>
      <c r="R31" s="15">
        <v>247510.75</v>
      </c>
      <c r="S31" s="15">
        <v>247510.75</v>
      </c>
      <c r="T31" s="15">
        <v>247510.75</v>
      </c>
      <c r="U31" s="15">
        <v>0</v>
      </c>
      <c r="V31" s="15">
        <v>0</v>
      </c>
      <c r="W31" s="15">
        <v>0</v>
      </c>
      <c r="X31" s="15">
        <v>0</v>
      </c>
      <c r="Y31" s="15">
        <v>0</v>
      </c>
      <c r="Z31" s="15">
        <v>0</v>
      </c>
      <c r="AA31" s="15">
        <v>0</v>
      </c>
      <c r="AB31" s="15">
        <v>0</v>
      </c>
      <c r="AC31" s="15">
        <v>0</v>
      </c>
      <c r="AD31" s="15">
        <v>0</v>
      </c>
      <c r="AE31" s="15">
        <v>0</v>
      </c>
      <c r="AF31" s="16">
        <f t="shared" si="2"/>
        <v>0</v>
      </c>
      <c r="AG31" s="15">
        <v>247510.75</v>
      </c>
      <c r="AH31" s="16">
        <v>0</v>
      </c>
      <c r="AI31" s="15">
        <v>0</v>
      </c>
      <c r="AJ31" s="16"/>
      <c r="AK31" s="17">
        <v>0</v>
      </c>
      <c r="AL31" s="17">
        <v>0</v>
      </c>
      <c r="AM31" s="16"/>
    </row>
    <row r="32" spans="1:39" s="18" customFormat="1" ht="30" customHeight="1" outlineLevel="3" x14ac:dyDescent="0.3">
      <c r="A32" s="11" t="s">
        <v>61</v>
      </c>
      <c r="B32" s="12" t="s">
        <v>62</v>
      </c>
      <c r="C32" s="11" t="s">
        <v>61</v>
      </c>
      <c r="D32" s="11"/>
      <c r="E32" s="11"/>
      <c r="F32" s="13"/>
      <c r="G32" s="11"/>
      <c r="H32" s="11"/>
      <c r="I32" s="11"/>
      <c r="J32" s="11"/>
      <c r="K32" s="11"/>
      <c r="L32" s="11"/>
      <c r="M32" s="11"/>
      <c r="N32" s="11"/>
      <c r="O32" s="14">
        <v>0</v>
      </c>
      <c r="P32" s="15">
        <v>11000</v>
      </c>
      <c r="Q32" s="15">
        <v>0</v>
      </c>
      <c r="R32" s="15">
        <v>11000</v>
      </c>
      <c r="S32" s="15">
        <v>11000</v>
      </c>
      <c r="T32" s="15">
        <v>11000</v>
      </c>
      <c r="U32" s="15">
        <v>0</v>
      </c>
      <c r="V32" s="15">
        <v>0</v>
      </c>
      <c r="W32" s="15">
        <v>0</v>
      </c>
      <c r="X32" s="15">
        <v>0</v>
      </c>
      <c r="Y32" s="15">
        <v>0</v>
      </c>
      <c r="Z32" s="15">
        <v>0</v>
      </c>
      <c r="AA32" s="15">
        <v>0</v>
      </c>
      <c r="AB32" s="15">
        <v>0</v>
      </c>
      <c r="AC32" s="15">
        <v>0</v>
      </c>
      <c r="AD32" s="15">
        <v>0</v>
      </c>
      <c r="AE32" s="15">
        <v>0</v>
      </c>
      <c r="AF32" s="16">
        <f t="shared" si="2"/>
        <v>0</v>
      </c>
      <c r="AG32" s="15">
        <v>11000</v>
      </c>
      <c r="AH32" s="16">
        <v>0</v>
      </c>
      <c r="AI32" s="15">
        <v>0</v>
      </c>
      <c r="AJ32" s="16"/>
      <c r="AK32" s="17">
        <v>0</v>
      </c>
      <c r="AL32" s="17">
        <v>11000</v>
      </c>
      <c r="AM32" s="16">
        <f t="shared" si="3"/>
        <v>1</v>
      </c>
    </row>
    <row r="33" spans="1:39" s="10" customFormat="1" ht="30" customHeight="1" outlineLevel="1" x14ac:dyDescent="0.3">
      <c r="A33" s="3" t="s">
        <v>63</v>
      </c>
      <c r="B33" s="4" t="s">
        <v>64</v>
      </c>
      <c r="C33" s="3" t="s">
        <v>63</v>
      </c>
      <c r="D33" s="3"/>
      <c r="E33" s="3"/>
      <c r="F33" s="5"/>
      <c r="G33" s="3"/>
      <c r="H33" s="3"/>
      <c r="I33" s="3"/>
      <c r="J33" s="3"/>
      <c r="K33" s="3"/>
      <c r="L33" s="3"/>
      <c r="M33" s="3"/>
      <c r="N33" s="3"/>
      <c r="O33" s="6">
        <v>0</v>
      </c>
      <c r="P33" s="7">
        <f>SUM(P34)</f>
        <v>949584</v>
      </c>
      <c r="Q33" s="7">
        <f t="shared" ref="Q33:AA33" si="20">SUM(Q34)</f>
        <v>85310</v>
      </c>
      <c r="R33" s="7">
        <f t="shared" si="20"/>
        <v>1034894</v>
      </c>
      <c r="S33" s="7">
        <f t="shared" si="20"/>
        <v>1034894</v>
      </c>
      <c r="T33" s="7">
        <f t="shared" si="20"/>
        <v>1034894</v>
      </c>
      <c r="U33" s="7">
        <f t="shared" si="20"/>
        <v>0</v>
      </c>
      <c r="V33" s="7">
        <f t="shared" si="20"/>
        <v>0</v>
      </c>
      <c r="W33" s="7">
        <f t="shared" si="20"/>
        <v>0</v>
      </c>
      <c r="X33" s="7">
        <f t="shared" si="20"/>
        <v>0</v>
      </c>
      <c r="Y33" s="7">
        <f t="shared" si="20"/>
        <v>0</v>
      </c>
      <c r="Z33" s="7">
        <f t="shared" si="20"/>
        <v>788638</v>
      </c>
      <c r="AA33" s="7">
        <f t="shared" si="20"/>
        <v>788638</v>
      </c>
      <c r="AB33" s="7"/>
      <c r="AC33" s="7"/>
      <c r="AD33" s="7"/>
      <c r="AE33" s="7"/>
      <c r="AF33" s="8">
        <f t="shared" si="2"/>
        <v>0.76204712753190185</v>
      </c>
      <c r="AG33" s="7">
        <v>246256</v>
      </c>
      <c r="AH33" s="8">
        <v>0.76204712753190185</v>
      </c>
      <c r="AI33" s="7">
        <v>0</v>
      </c>
      <c r="AJ33" s="8"/>
      <c r="AK33" s="9">
        <f t="shared" ref="AK33:AL33" si="21">SUM(AK34)</f>
        <v>1034894</v>
      </c>
      <c r="AL33" s="9">
        <f t="shared" si="21"/>
        <v>1082918</v>
      </c>
      <c r="AM33" s="8">
        <f t="shared" si="3"/>
        <v>1.140413065089555</v>
      </c>
    </row>
    <row r="34" spans="1:39" s="10" customFormat="1" ht="42.6" customHeight="1" outlineLevel="2" x14ac:dyDescent="0.3">
      <c r="A34" s="3" t="s">
        <v>65</v>
      </c>
      <c r="B34" s="4" t="s">
        <v>66</v>
      </c>
      <c r="C34" s="3" t="s">
        <v>65</v>
      </c>
      <c r="D34" s="3"/>
      <c r="E34" s="3"/>
      <c r="F34" s="5"/>
      <c r="G34" s="3"/>
      <c r="H34" s="3"/>
      <c r="I34" s="3"/>
      <c r="J34" s="3"/>
      <c r="K34" s="3"/>
      <c r="L34" s="3"/>
      <c r="M34" s="3"/>
      <c r="N34" s="3"/>
      <c r="O34" s="6">
        <v>0</v>
      </c>
      <c r="P34" s="7">
        <f>SUM(P35+P36+P37)</f>
        <v>949584</v>
      </c>
      <c r="Q34" s="7">
        <f t="shared" ref="Q34:AA34" si="22">SUM(Q35+Q36+Q37)</f>
        <v>85310</v>
      </c>
      <c r="R34" s="7">
        <f t="shared" si="22"/>
        <v>1034894</v>
      </c>
      <c r="S34" s="7">
        <f t="shared" si="22"/>
        <v>1034894</v>
      </c>
      <c r="T34" s="7">
        <f t="shared" si="22"/>
        <v>1034894</v>
      </c>
      <c r="U34" s="7">
        <f t="shared" si="22"/>
        <v>0</v>
      </c>
      <c r="V34" s="7">
        <f t="shared" si="22"/>
        <v>0</v>
      </c>
      <c r="W34" s="7">
        <f t="shared" si="22"/>
        <v>0</v>
      </c>
      <c r="X34" s="7">
        <f t="shared" si="22"/>
        <v>0</v>
      </c>
      <c r="Y34" s="7">
        <f t="shared" si="22"/>
        <v>0</v>
      </c>
      <c r="Z34" s="7">
        <f t="shared" si="22"/>
        <v>788638</v>
      </c>
      <c r="AA34" s="7">
        <f t="shared" si="22"/>
        <v>788638</v>
      </c>
      <c r="AB34" s="7"/>
      <c r="AC34" s="7"/>
      <c r="AD34" s="7"/>
      <c r="AE34" s="7"/>
      <c r="AF34" s="8">
        <f t="shared" si="2"/>
        <v>0.76204712753190185</v>
      </c>
      <c r="AG34" s="7">
        <v>246256</v>
      </c>
      <c r="AH34" s="8">
        <v>0.76204712753190185</v>
      </c>
      <c r="AI34" s="7">
        <v>0</v>
      </c>
      <c r="AJ34" s="8"/>
      <c r="AK34" s="9">
        <f t="shared" ref="AK34:AL34" si="23">SUM(AK35+AK36+AK37)</f>
        <v>1034894</v>
      </c>
      <c r="AL34" s="9">
        <f t="shared" si="23"/>
        <v>1082918</v>
      </c>
      <c r="AM34" s="8">
        <f t="shared" si="3"/>
        <v>1.140413065089555</v>
      </c>
    </row>
    <row r="35" spans="1:39" s="18" customFormat="1" ht="30" customHeight="1" outlineLevel="3" x14ac:dyDescent="0.3">
      <c r="A35" s="11" t="s">
        <v>67</v>
      </c>
      <c r="B35" s="12" t="s">
        <v>68</v>
      </c>
      <c r="C35" s="11" t="s">
        <v>67</v>
      </c>
      <c r="D35" s="11"/>
      <c r="E35" s="11"/>
      <c r="F35" s="13"/>
      <c r="G35" s="11"/>
      <c r="H35" s="11"/>
      <c r="I35" s="11"/>
      <c r="J35" s="11"/>
      <c r="K35" s="11"/>
      <c r="L35" s="11"/>
      <c r="M35" s="11"/>
      <c r="N35" s="11"/>
      <c r="O35" s="14">
        <v>0</v>
      </c>
      <c r="P35" s="15">
        <v>903805</v>
      </c>
      <c r="Q35" s="15">
        <v>0</v>
      </c>
      <c r="R35" s="15">
        <v>903805</v>
      </c>
      <c r="S35" s="15">
        <v>903805</v>
      </c>
      <c r="T35" s="15">
        <v>903805</v>
      </c>
      <c r="U35" s="15">
        <v>0</v>
      </c>
      <c r="V35" s="15">
        <v>0</v>
      </c>
      <c r="W35" s="15">
        <v>0</v>
      </c>
      <c r="X35" s="15">
        <v>0</v>
      </c>
      <c r="Y35" s="15">
        <v>0</v>
      </c>
      <c r="Z35" s="15">
        <v>751585</v>
      </c>
      <c r="AA35" s="15">
        <v>751585</v>
      </c>
      <c r="AB35" s="15">
        <v>0</v>
      </c>
      <c r="AC35" s="15">
        <v>751585</v>
      </c>
      <c r="AD35" s="15">
        <v>751585</v>
      </c>
      <c r="AE35" s="15">
        <v>751585</v>
      </c>
      <c r="AF35" s="16">
        <f t="shared" si="2"/>
        <v>0.8315787144350828</v>
      </c>
      <c r="AG35" s="15">
        <v>152220</v>
      </c>
      <c r="AH35" s="16">
        <v>0.8315787144350828</v>
      </c>
      <c r="AI35" s="15">
        <v>0</v>
      </c>
      <c r="AJ35" s="16"/>
      <c r="AK35" s="15">
        <v>903805</v>
      </c>
      <c r="AL35" s="17">
        <v>1031131</v>
      </c>
      <c r="AM35" s="16">
        <f t="shared" si="3"/>
        <v>1.140877733581912</v>
      </c>
    </row>
    <row r="36" spans="1:39" s="18" customFormat="1" ht="30" customHeight="1" outlineLevel="3" x14ac:dyDescent="0.3">
      <c r="A36" s="11" t="s">
        <v>69</v>
      </c>
      <c r="B36" s="12" t="s">
        <v>70</v>
      </c>
      <c r="C36" s="11" t="s">
        <v>69</v>
      </c>
      <c r="D36" s="11"/>
      <c r="E36" s="11"/>
      <c r="F36" s="13"/>
      <c r="G36" s="11"/>
      <c r="H36" s="11"/>
      <c r="I36" s="11"/>
      <c r="J36" s="11"/>
      <c r="K36" s="11"/>
      <c r="L36" s="11"/>
      <c r="M36" s="11"/>
      <c r="N36" s="11"/>
      <c r="O36" s="14">
        <v>0</v>
      </c>
      <c r="P36" s="15">
        <v>45779</v>
      </c>
      <c r="Q36" s="15">
        <v>0</v>
      </c>
      <c r="R36" s="15">
        <v>45779</v>
      </c>
      <c r="S36" s="15">
        <v>45779</v>
      </c>
      <c r="T36" s="15">
        <v>45779</v>
      </c>
      <c r="U36" s="15">
        <v>0</v>
      </c>
      <c r="V36" s="15">
        <v>0</v>
      </c>
      <c r="W36" s="15">
        <v>0</v>
      </c>
      <c r="X36" s="15">
        <v>0</v>
      </c>
      <c r="Y36" s="15">
        <v>0</v>
      </c>
      <c r="Z36" s="15">
        <v>37053</v>
      </c>
      <c r="AA36" s="15">
        <v>37053</v>
      </c>
      <c r="AB36" s="15">
        <v>0</v>
      </c>
      <c r="AC36" s="15">
        <v>37053</v>
      </c>
      <c r="AD36" s="15">
        <v>37053</v>
      </c>
      <c r="AE36" s="15">
        <v>37053</v>
      </c>
      <c r="AF36" s="16">
        <f t="shared" si="2"/>
        <v>0.80938858428537097</v>
      </c>
      <c r="AG36" s="15">
        <v>8726</v>
      </c>
      <c r="AH36" s="16">
        <v>0.80938858428537097</v>
      </c>
      <c r="AI36" s="15">
        <v>0</v>
      </c>
      <c r="AJ36" s="16"/>
      <c r="AK36" s="15">
        <v>45779</v>
      </c>
      <c r="AL36" s="17">
        <v>51787</v>
      </c>
      <c r="AM36" s="16">
        <f t="shared" si="3"/>
        <v>1.1312392144869918</v>
      </c>
    </row>
    <row r="37" spans="1:39" s="18" customFormat="1" ht="30" customHeight="1" outlineLevel="3" x14ac:dyDescent="0.3">
      <c r="A37" s="11" t="s">
        <v>71</v>
      </c>
      <c r="B37" s="12" t="s">
        <v>72</v>
      </c>
      <c r="C37" s="11" t="s">
        <v>71</v>
      </c>
      <c r="D37" s="11"/>
      <c r="E37" s="11"/>
      <c r="F37" s="13"/>
      <c r="G37" s="11"/>
      <c r="H37" s="11"/>
      <c r="I37" s="11"/>
      <c r="J37" s="11"/>
      <c r="K37" s="11"/>
      <c r="L37" s="11"/>
      <c r="M37" s="11"/>
      <c r="N37" s="11"/>
      <c r="O37" s="14">
        <v>0</v>
      </c>
      <c r="P37" s="15">
        <v>0</v>
      </c>
      <c r="Q37" s="15">
        <v>85310</v>
      </c>
      <c r="R37" s="15">
        <v>85310</v>
      </c>
      <c r="S37" s="15">
        <v>85310</v>
      </c>
      <c r="T37" s="15">
        <v>85310</v>
      </c>
      <c r="U37" s="15">
        <v>0</v>
      </c>
      <c r="V37" s="15">
        <v>0</v>
      </c>
      <c r="W37" s="15">
        <v>0</v>
      </c>
      <c r="X37" s="15">
        <v>0</v>
      </c>
      <c r="Y37" s="15">
        <v>0</v>
      </c>
      <c r="Z37" s="15">
        <v>0</v>
      </c>
      <c r="AA37" s="15">
        <v>0</v>
      </c>
      <c r="AB37" s="15">
        <v>0</v>
      </c>
      <c r="AC37" s="15">
        <v>0</v>
      </c>
      <c r="AD37" s="15">
        <v>0</v>
      </c>
      <c r="AE37" s="15">
        <v>0</v>
      </c>
      <c r="AF37" s="16">
        <f t="shared" si="2"/>
        <v>0</v>
      </c>
      <c r="AG37" s="15">
        <v>85310</v>
      </c>
      <c r="AH37" s="16">
        <v>0</v>
      </c>
      <c r="AI37" s="15">
        <v>0</v>
      </c>
      <c r="AJ37" s="16"/>
      <c r="AK37" s="15">
        <v>85310</v>
      </c>
      <c r="AL37" s="17">
        <v>0</v>
      </c>
      <c r="AM37" s="16"/>
    </row>
    <row r="38" spans="1:39" ht="12.75" customHeight="1" x14ac:dyDescent="0.3">
      <c r="A38" s="19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 t="s">
        <v>2</v>
      </c>
      <c r="AF38" s="19"/>
      <c r="AG38" s="19"/>
      <c r="AH38" s="19"/>
      <c r="AI38" s="19"/>
      <c r="AJ38" s="19"/>
      <c r="AK38" s="20"/>
      <c r="AL38" s="20"/>
      <c r="AM38" s="19"/>
    </row>
    <row r="39" spans="1:39" ht="14.4" customHeight="1" x14ac:dyDescent="0.3">
      <c r="A39" s="24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1"/>
      <c r="AD39" s="21"/>
      <c r="AE39" s="21"/>
      <c r="AF39" s="21"/>
      <c r="AG39" s="21"/>
      <c r="AH39" s="21"/>
      <c r="AI39" s="21"/>
      <c r="AJ39" s="21"/>
      <c r="AK39" s="22"/>
      <c r="AL39" s="22"/>
      <c r="AM39" s="21"/>
    </row>
  </sheetData>
  <mergeCells count="33">
    <mergeCell ref="A1:AM6"/>
    <mergeCell ref="A7:AM7"/>
    <mergeCell ref="A8:A9"/>
    <mergeCell ref="B8:B9"/>
    <mergeCell ref="C8:C9"/>
    <mergeCell ref="D8:D9"/>
    <mergeCell ref="E8:E9"/>
    <mergeCell ref="F8:H8"/>
    <mergeCell ref="I8:K8"/>
    <mergeCell ref="L8:L9"/>
    <mergeCell ref="X8:X9"/>
    <mergeCell ref="M8:M9"/>
    <mergeCell ref="N8:N9"/>
    <mergeCell ref="O8:O9"/>
    <mergeCell ref="P8:P9"/>
    <mergeCell ref="Q8:Q9"/>
    <mergeCell ref="AI8:AJ8"/>
    <mergeCell ref="AK8:AK9"/>
    <mergeCell ref="AL8:AL9"/>
    <mergeCell ref="AM8:AM9"/>
    <mergeCell ref="AF8:AF9"/>
    <mergeCell ref="AG8:AH8"/>
    <mergeCell ref="A39:AB39"/>
    <mergeCell ref="Y8:Y9"/>
    <mergeCell ref="Z8:Z9"/>
    <mergeCell ref="AA8:AA9"/>
    <mergeCell ref="AB8:AD8"/>
    <mergeCell ref="S8:S9"/>
    <mergeCell ref="T8:T9"/>
    <mergeCell ref="U8:U9"/>
    <mergeCell ref="V8:V9"/>
    <mergeCell ref="W8:W9"/>
    <mergeCell ref="R8:R9"/>
  </mergeCells>
  <pageMargins left="0.39375001192092896" right="0.39375001192092896" top="0.59027779102325439" bottom="0.59027779102325439" header="0.39375001192092896" footer="0.39375001192092896"/>
  <pageSetup paperSize="9" scale="58" fitToHeight="0" orientation="portrait" errors="blank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(11)</vt:lpstr>
      <vt:lpstr>'Документ (11)'!Заголовки_для_печати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2017-11-09T14:34:00Z</dcterms:created>
  <dcterms:modified xsi:type="dcterms:W3CDTF">2017-11-18T14:58:19Z</dcterms:modified>
</cp:coreProperties>
</file>